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Доходы!$J$89</definedName>
    <definedName name="LAST_CELL" localSheetId="2">Источники!$I$36</definedName>
    <definedName name="LAST_CELL" localSheetId="1">Расходы!$L$138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Доходы!$A$90</definedName>
    <definedName name="REND_1" localSheetId="2">Источники!$A$31</definedName>
    <definedName name="REND_1" localSheetId="1">Расходы!$A$139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E26" i="3"/>
  <c r="G13" i="2"/>
  <c r="G66"/>
  <c r="G16"/>
  <c r="G15"/>
  <c r="G90"/>
  <c r="G70"/>
  <c r="H28" i="3"/>
  <c r="H24"/>
  <c r="H23"/>
  <c r="H22"/>
  <c r="H21"/>
  <c r="H20"/>
  <c r="H19"/>
  <c r="H18"/>
  <c r="H16"/>
  <c r="H14"/>
  <c r="L138" i="2"/>
  <c r="K138"/>
  <c r="J138"/>
  <c r="G137"/>
  <c r="L137" s="1"/>
  <c r="G136"/>
  <c r="L136" s="1"/>
  <c r="G135"/>
  <c r="L135" s="1"/>
  <c r="L134"/>
  <c r="K134"/>
  <c r="J134"/>
  <c r="J133"/>
  <c r="G133"/>
  <c r="K133" s="1"/>
  <c r="G132"/>
  <c r="K132" s="1"/>
  <c r="L130"/>
  <c r="K130"/>
  <c r="J130"/>
  <c r="G129"/>
  <c r="L129" s="1"/>
  <c r="L128"/>
  <c r="K128"/>
  <c r="J128"/>
  <c r="L127"/>
  <c r="J127"/>
  <c r="G127"/>
  <c r="K127" s="1"/>
  <c r="L126"/>
  <c r="K126"/>
  <c r="J126"/>
  <c r="G125"/>
  <c r="L125" s="1"/>
  <c r="G124"/>
  <c r="L124" s="1"/>
  <c r="L122"/>
  <c r="K122"/>
  <c r="J122"/>
  <c r="L121"/>
  <c r="J121"/>
  <c r="G121"/>
  <c r="K121" s="1"/>
  <c r="L120"/>
  <c r="J120"/>
  <c r="G120"/>
  <c r="K120" s="1"/>
  <c r="L119"/>
  <c r="J119"/>
  <c r="G119"/>
  <c r="K119" s="1"/>
  <c r="L118"/>
  <c r="K118"/>
  <c r="J118"/>
  <c r="G117"/>
  <c r="L117" s="1"/>
  <c r="G116"/>
  <c r="L116" s="1"/>
  <c r="G115"/>
  <c r="L115" s="1"/>
  <c r="L114"/>
  <c r="K114"/>
  <c r="J114"/>
  <c r="L113"/>
  <c r="J113"/>
  <c r="G113"/>
  <c r="K113" s="1"/>
  <c r="L112"/>
  <c r="K112"/>
  <c r="J112"/>
  <c r="G111"/>
  <c r="L111" s="1"/>
  <c r="L110"/>
  <c r="K110"/>
  <c r="J110"/>
  <c r="L109"/>
  <c r="J109"/>
  <c r="G109"/>
  <c r="K109" s="1"/>
  <c r="L108"/>
  <c r="K108"/>
  <c r="J108"/>
  <c r="G107"/>
  <c r="L107" s="1"/>
  <c r="L106"/>
  <c r="K106"/>
  <c r="J106"/>
  <c r="L105"/>
  <c r="J105"/>
  <c r="G105"/>
  <c r="K105" s="1"/>
  <c r="L104"/>
  <c r="K104"/>
  <c r="J104"/>
  <c r="G103"/>
  <c r="L103" s="1"/>
  <c r="L102"/>
  <c r="K102"/>
  <c r="J102"/>
  <c r="L101"/>
  <c r="J101"/>
  <c r="G101"/>
  <c r="K101" s="1"/>
  <c r="L100"/>
  <c r="K100"/>
  <c r="J100"/>
  <c r="G99"/>
  <c r="L99" s="1"/>
  <c r="L98"/>
  <c r="K98"/>
  <c r="J98"/>
  <c r="J97"/>
  <c r="G97"/>
  <c r="K97" s="1"/>
  <c r="L96"/>
  <c r="K96"/>
  <c r="J96"/>
  <c r="G95"/>
  <c r="L95" s="1"/>
  <c r="L94"/>
  <c r="K94"/>
  <c r="J94"/>
  <c r="L93"/>
  <c r="J93"/>
  <c r="G93"/>
  <c r="K93" s="1"/>
  <c r="L92"/>
  <c r="K92"/>
  <c r="J92"/>
  <c r="G91"/>
  <c r="L91" s="1"/>
  <c r="L90"/>
  <c r="L89"/>
  <c r="K89"/>
  <c r="J89"/>
  <c r="G88"/>
  <c r="L88" s="1"/>
  <c r="L87"/>
  <c r="K87"/>
  <c r="J87"/>
  <c r="L86"/>
  <c r="K86"/>
  <c r="J86"/>
  <c r="L85"/>
  <c r="K85"/>
  <c r="J85"/>
  <c r="L84"/>
  <c r="K84"/>
  <c r="J84"/>
  <c r="L83"/>
  <c r="K83"/>
  <c r="J83"/>
  <c r="G82"/>
  <c r="K82" s="1"/>
  <c r="G81"/>
  <c r="K81" s="1"/>
  <c r="L79"/>
  <c r="K79"/>
  <c r="J79"/>
  <c r="L78"/>
  <c r="J78"/>
  <c r="G78"/>
  <c r="K78" s="1"/>
  <c r="L77"/>
  <c r="J77"/>
  <c r="G77"/>
  <c r="K77" s="1"/>
  <c r="L76"/>
  <c r="K76"/>
  <c r="J76"/>
  <c r="G75"/>
  <c r="K75" s="1"/>
  <c r="G74"/>
  <c r="K74" s="1"/>
  <c r="L73"/>
  <c r="K73"/>
  <c r="L72"/>
  <c r="K72"/>
  <c r="L71"/>
  <c r="K71"/>
  <c r="L70"/>
  <c r="K70"/>
  <c r="G72"/>
  <c r="J71"/>
  <c r="J70"/>
  <c r="L69"/>
  <c r="K69"/>
  <c r="J69"/>
  <c r="G68"/>
  <c r="L68" s="1"/>
  <c r="G67"/>
  <c r="L67" s="1"/>
  <c r="G64"/>
  <c r="L63"/>
  <c r="K63"/>
  <c r="J63"/>
  <c r="G62"/>
  <c r="L62" s="1"/>
  <c r="G61"/>
  <c r="L61" s="1"/>
  <c r="L60"/>
  <c r="K60"/>
  <c r="J60"/>
  <c r="J59"/>
  <c r="G59"/>
  <c r="K59" s="1"/>
  <c r="G58"/>
  <c r="K58" s="1"/>
  <c r="L57"/>
  <c r="K57"/>
  <c r="J57"/>
  <c r="G56"/>
  <c r="L56" s="1"/>
  <c r="G55"/>
  <c r="L55" s="1"/>
  <c r="G54"/>
  <c r="L54" s="1"/>
  <c r="L53"/>
  <c r="K53"/>
  <c r="J53"/>
  <c r="L52"/>
  <c r="K52"/>
  <c r="J52"/>
  <c r="G51"/>
  <c r="K51" s="1"/>
  <c r="L48"/>
  <c r="K48"/>
  <c r="J48"/>
  <c r="L47"/>
  <c r="K47"/>
  <c r="J47"/>
  <c r="L46"/>
  <c r="K46"/>
  <c r="J46"/>
  <c r="L45"/>
  <c r="K45"/>
  <c r="J45"/>
  <c r="G44"/>
  <c r="K44" s="1"/>
  <c r="L42"/>
  <c r="K42"/>
  <c r="J42"/>
  <c r="G41"/>
  <c r="L41" s="1"/>
  <c r="G40"/>
  <c r="L40" s="1"/>
  <c r="L39"/>
  <c r="K39"/>
  <c r="J39"/>
  <c r="L38"/>
  <c r="J38"/>
  <c r="G38"/>
  <c r="K38" s="1"/>
  <c r="L37"/>
  <c r="K37"/>
  <c r="J37"/>
  <c r="L36"/>
  <c r="K36"/>
  <c r="J36"/>
  <c r="L35"/>
  <c r="K35"/>
  <c r="J35"/>
  <c r="L34"/>
  <c r="K34"/>
  <c r="J34"/>
  <c r="L33"/>
  <c r="K33"/>
  <c r="J33"/>
  <c r="L32"/>
  <c r="K32"/>
  <c r="J32"/>
  <c r="L31"/>
  <c r="K31"/>
  <c r="J31"/>
  <c r="L30"/>
  <c r="K30"/>
  <c r="J30"/>
  <c r="G29"/>
  <c r="K29" s="1"/>
  <c r="L28"/>
  <c r="K28"/>
  <c r="J28"/>
  <c r="L27"/>
  <c r="K27"/>
  <c r="J27"/>
  <c r="L26"/>
  <c r="K26"/>
  <c r="J26"/>
  <c r="G25"/>
  <c r="L25" s="1"/>
  <c r="L24"/>
  <c r="K24"/>
  <c r="J24"/>
  <c r="L23"/>
  <c r="K23"/>
  <c r="J23"/>
  <c r="L22"/>
  <c r="K22"/>
  <c r="J22"/>
  <c r="J21"/>
  <c r="G21"/>
  <c r="K21" s="1"/>
  <c r="L20"/>
  <c r="K20"/>
  <c r="J20"/>
  <c r="G19"/>
  <c r="L19" s="1"/>
  <c r="L18"/>
  <c r="K18"/>
  <c r="J18"/>
  <c r="L17"/>
  <c r="J17"/>
  <c r="G17"/>
  <c r="K17" s="1"/>
  <c r="H27" i="3" l="1"/>
  <c r="H26"/>
  <c r="E25"/>
  <c r="L132" i="2"/>
  <c r="G131"/>
  <c r="J132"/>
  <c r="L133"/>
  <c r="G123"/>
  <c r="L123" s="1"/>
  <c r="L97"/>
  <c r="L58"/>
  <c r="J58"/>
  <c r="L59"/>
  <c r="G50"/>
  <c r="K50" s="1"/>
  <c r="G43"/>
  <c r="K43" s="1"/>
  <c r="L29"/>
  <c r="J29"/>
  <c r="L21"/>
  <c r="G80"/>
  <c r="K80" s="1"/>
  <c r="K90"/>
  <c r="K91"/>
  <c r="K99"/>
  <c r="K103"/>
  <c r="K107"/>
  <c r="K111"/>
  <c r="K115"/>
  <c r="K116"/>
  <c r="K117"/>
  <c r="K123"/>
  <c r="K124"/>
  <c r="K125"/>
  <c r="K129"/>
  <c r="K135"/>
  <c r="K136"/>
  <c r="K137"/>
  <c r="K95"/>
  <c r="J90"/>
  <c r="J91"/>
  <c r="J95"/>
  <c r="J99"/>
  <c r="J103"/>
  <c r="J107"/>
  <c r="J111"/>
  <c r="J115"/>
  <c r="J116"/>
  <c r="J117"/>
  <c r="J123"/>
  <c r="J124"/>
  <c r="J125"/>
  <c r="J129"/>
  <c r="J135"/>
  <c r="J136"/>
  <c r="J137"/>
  <c r="L66"/>
  <c r="J74"/>
  <c r="L74"/>
  <c r="J75"/>
  <c r="L75"/>
  <c r="J80"/>
  <c r="L80"/>
  <c r="J81"/>
  <c r="L81"/>
  <c r="J82"/>
  <c r="L82"/>
  <c r="K88"/>
  <c r="J88"/>
  <c r="K66"/>
  <c r="K67"/>
  <c r="K68"/>
  <c r="J66"/>
  <c r="J67"/>
  <c r="J68"/>
  <c r="K54"/>
  <c r="K55"/>
  <c r="K56"/>
  <c r="K61"/>
  <c r="K62"/>
  <c r="J54"/>
  <c r="J55"/>
  <c r="J56"/>
  <c r="J61"/>
  <c r="J62"/>
  <c r="K19"/>
  <c r="K25"/>
  <c r="K40"/>
  <c r="K41"/>
  <c r="J43"/>
  <c r="L43"/>
  <c r="J44"/>
  <c r="L44"/>
  <c r="J50"/>
  <c r="L50"/>
  <c r="J51"/>
  <c r="L51"/>
  <c r="J19"/>
  <c r="J25"/>
  <c r="J40"/>
  <c r="J41"/>
  <c r="H25" i="3" l="1"/>
  <c r="E12"/>
  <c r="H12" s="1"/>
  <c r="I12" s="1"/>
  <c r="K131" i="2"/>
  <c r="L131"/>
  <c r="J131"/>
  <c r="G49"/>
  <c r="K16"/>
  <c r="L16"/>
  <c r="J16"/>
  <c r="K49" l="1"/>
  <c r="L49"/>
  <c r="J49"/>
  <c r="K15"/>
  <c r="G139"/>
  <c r="L15"/>
  <c r="J15"/>
  <c r="K13" l="1"/>
  <c r="L13"/>
  <c r="J13"/>
  <c r="H29" i="3"/>
  <c r="H30"/>
  <c r="H31"/>
  <c r="J64" i="2"/>
  <c r="J65"/>
  <c r="J72"/>
  <c r="J73"/>
  <c r="J139"/>
</calcChain>
</file>

<file path=xl/sharedStrings.xml><?xml version="1.0" encoding="utf-8"?>
<sst xmlns="http://schemas.openxmlformats.org/spreadsheetml/2006/main" count="1278" uniqueCount="418">
  <si>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</si>
  <si>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</si>
  <si>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</si>
  <si>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</si>
  <si>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</si>
  <si>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</si>
  <si>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</si>
  <si>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</si>
  <si>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01.09.2020 г.</t>
  </si>
  <si>
    <t>01.09.2020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</si>
  <si>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</si>
  <si>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</si>
  <si>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/>
  </si>
  <si>
    <t>77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</si>
  <si>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</si>
  <si>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</si>
  <si>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</si>
  <si>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</si>
  <si>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</si>
  <si>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</si>
  <si>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БАЗКОВСКОГО СЕЛЬСКОГО ПОСЕЛЕНИЯ ШОЛОХОВСКОГО РАЙОНА РОСТОВСКОЙ ОБЛАСТИ</t>
  </si>
  <si>
    <t>Бюджет Базковского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</si>
  <si>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</si>
  <si>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</si>
  <si>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04227261</t>
  </si>
  <si>
    <t>951</t>
  </si>
  <si>
    <t>60659405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</si>
  <si>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</si>
  <si>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</si>
  <si>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</si>
  <si>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</si>
  <si>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</si>
  <si>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</si>
  <si>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</si>
  <si>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</si>
  <si>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</si>
  <si>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</si>
  <si>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</si>
  <si>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</si>
  <si>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</si>
  <si>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</si>
  <si>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</si>
  <si>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</si>
  <si>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</si>
  <si>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</si>
  <si>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</si>
  <si>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</si>
  <si>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</si>
  <si>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</si>
  <si>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</si>
  <si>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</si>
  <si>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</si>
  <si>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</si>
  <si>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</si>
  <si>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</si>
  <si>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</si>
  <si>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</si>
  <si>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</si>
  <si>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</si>
  <si>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</si>
  <si>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</si>
  <si>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</si>
  <si>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</si>
  <si>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</si>
  <si>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</si>
  <si>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</si>
  <si>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</si>
  <si>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</si>
  <si>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</si>
  <si>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</si>
  <si>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</si>
  <si>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</si>
  <si>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</si>
  <si>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</si>
  <si>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</si>
  <si>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</si>
  <si>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</si>
  <si>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</si>
  <si>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</si>
  <si>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</si>
  <si>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</si>
  <si>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</si>
  <si>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</si>
  <si>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</si>
  <si>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</si>
  <si>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</si>
  <si>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</si>
  <si>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</si>
  <si>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</si>
  <si>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</si>
  <si>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</si>
  <si>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</si>
  <si>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</si>
  <si>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</si>
  <si>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</si>
  <si>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</si>
  <si>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</si>
  <si>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</si>
  <si>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</si>
  <si>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</si>
  <si>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</si>
  <si>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</si>
  <si>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</si>
  <si>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</si>
  <si>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</si>
  <si>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</si>
  <si>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</si>
  <si>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</si>
  <si>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</si>
  <si>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</si>
  <si>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</si>
  <si>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</si>
  <si>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</si>
  <si>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</si>
  <si>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</si>
  <si>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</si>
  <si>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</si>
  <si>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</si>
  <si>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</si>
  <si>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</si>
  <si>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</si>
  <si>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</si>
  <si>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</si>
  <si>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</si>
  <si>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</si>
  <si>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</si>
  <si>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</si>
  <si>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</si>
  <si>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</si>
  <si>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</si>
  <si>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</si>
  <si>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</si>
  <si>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</si>
  <si>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</si>
  <si>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</si>
  <si>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</si>
  <si>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</si>
  <si>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</si>
  <si>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</si>
  <si>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</si>
  <si>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</si>
  <si>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</si>
  <si>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</si>
  <si>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</si>
  <si>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</si>
  <si>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</si>
  <si>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</si>
  <si>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</si>
  <si>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</si>
  <si>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</si>
  <si>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</si>
  <si>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</si>
  <si>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</si>
  <si>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</si>
  <si>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</si>
  <si>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</si>
  <si>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</si>
  <si>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</si>
  <si>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</si>
  <si>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</si>
  <si>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</si>
  <si>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</si>
  <si>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</si>
  <si>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</si>
  <si>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</si>
  <si>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</si>
  <si>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</si>
  <si>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</si>
  <si>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</si>
  <si>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</si>
  <si>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</si>
  <si>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</si>
  <si>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</si>
  <si>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</si>
  <si>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951 20705020100001150</t>
  </si>
  <si>
    <t>951 20705030100000150</t>
  </si>
  <si>
    <t>951 20705030100001150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</si>
  <si>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</si>
  <si>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</si>
  <si>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</si>
  <si>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</si>
  <si>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</si>
  <si>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</si>
  <si>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</si>
  <si>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</si>
  <si>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</si>
  <si>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</si>
  <si>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</si>
  <si>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</si>
  <si>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</si>
  <si>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</si>
  <si>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</si>
  <si>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951 0104 0810025490 000</t>
  </si>
  <si>
    <t>Прочая закупка товаров, работ и услуг для обеспечения государственных (муниципальных) нужд</t>
  </si>
  <si>
    <t>951 0104 0810025490 244</t>
  </si>
  <si>
    <t>951 0104 1010025550 000</t>
  </si>
  <si>
    <t>951 0104 1010025550 244</t>
  </si>
  <si>
    <t>951 0104 1010025590 000</t>
  </si>
  <si>
    <t>951 0104 1010025590 244</t>
  </si>
  <si>
    <t>951 0104 1210099990 000</t>
  </si>
  <si>
    <t>951 0104 1210099990 244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</si>
  <si>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</si>
  <si>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</si>
  <si>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</si>
  <si>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</si>
  <si>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</si>
  <si>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</si>
  <si>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</si>
  <si>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</si>
  <si>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</si>
  <si>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</si>
  <si>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951 0104 1220072390 000</t>
  </si>
  <si>
    <t>951 0104 1220072390 244</t>
  </si>
  <si>
    <t>951 0104 1220099990 000</t>
  </si>
  <si>
    <t>951 0104 1220099990 244</t>
  </si>
  <si>
    <t>951 0104 12200S4220 000</t>
  </si>
  <si>
    <t>Закупка товаров, работ, услуг в целях капитального ремонта государственного (муниципального) имущества</t>
  </si>
  <si>
    <t>951 0104 12200S4220 243</t>
  </si>
  <si>
    <t>951 0104 1320085210 000</t>
  </si>
  <si>
    <t>951 0104 1320085210 540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</si>
  <si>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</si>
  <si>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</si>
  <si>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</si>
  <si>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</si>
  <si>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</si>
  <si>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</si>
  <si>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</si>
  <si>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951 0113 1220099990 000</t>
  </si>
  <si>
    <t>951 0113 1220099990 244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</si>
  <si>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</si>
  <si>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</si>
  <si>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</si>
  <si>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</si>
  <si>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</si>
  <si>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</si>
  <si>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</si>
  <si>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</si>
  <si>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</si>
  <si>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</si>
  <si>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</si>
  <si>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</si>
  <si>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</si>
  <si>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</si>
  <si>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</si>
  <si>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</si>
  <si>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</si>
  <si>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951 0309 0930025540 000</t>
  </si>
  <si>
    <t>951 0309 0930025540 244</t>
  </si>
  <si>
    <t>Обеспечение пожарной безопасности</t>
  </si>
  <si>
    <t>951 0310 0000000000 000</t>
  </si>
  <si>
    <t>951 0310 0910025520 000</t>
  </si>
  <si>
    <t>951 0310 0910025520 244</t>
  </si>
  <si>
    <t>Другие вопросы в области национальной безопасности и правоохранительной деятельности</t>
  </si>
  <si>
    <t>951 0314 0000000000 000</t>
  </si>
  <si>
    <t>951 0314 0820025320 000</t>
  </si>
  <si>
    <t>951 0314 0820025320 244</t>
  </si>
  <si>
    <t>951 0314 0820099990 000</t>
  </si>
  <si>
    <t>951 0314 0820099990 244</t>
  </si>
  <si>
    <t>НАЦИОНАЛЬНАЯ ЭКОНОМИКА</t>
  </si>
  <si>
    <t>951 0400 0000000000 000</t>
  </si>
  <si>
    <t>Водное хозяйство</t>
  </si>
  <si>
    <t>951 0406 0000000000 000</t>
  </si>
  <si>
    <t>951 0406 0540025060 000</t>
  </si>
  <si>
    <t>951 0406 0540025060 244</t>
  </si>
  <si>
    <t>951 0406 0540025290 000</t>
  </si>
  <si>
    <t>951 0406 0540025290 244</t>
  </si>
  <si>
    <t>951 0406 0540099990 000</t>
  </si>
  <si>
    <t>951 0406 0540099990 244</t>
  </si>
  <si>
    <t>Дорожное хозяйство (дорожные фонды)</t>
  </si>
  <si>
    <t>951 0409 0000000000 000</t>
  </si>
  <si>
    <t>951 0409 0610085130 000</t>
  </si>
  <si>
    <t>951 0409 0610085130 244</t>
  </si>
  <si>
    <t>Другие вопросы в области национальной экономики</t>
  </si>
  <si>
    <t>951 0412 0000000000 000</t>
  </si>
  <si>
    <t>951 0412 0510025080 000</t>
  </si>
  <si>
    <t>951 0412 0510025080 244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</si>
  <si>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</si>
  <si>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</si>
  <si>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</si>
  <si>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</si>
  <si>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951 0502 0530025360 000</t>
  </si>
  <si>
    <t>951 0502 0530025360 244</t>
  </si>
  <si>
    <t>951 0502 0530085230 000</t>
  </si>
  <si>
    <t>951 0502 0530085230 244</t>
  </si>
  <si>
    <t>951 0502 0530099990 000</t>
  </si>
  <si>
    <t>951 0502 0530099990 244</t>
  </si>
  <si>
    <t>951 0502 1110025620 000</t>
  </si>
  <si>
    <t>951 0502 1110025620 244</t>
  </si>
  <si>
    <t>Благоустройство</t>
  </si>
  <si>
    <t>951 0503 0000000000 000</t>
  </si>
  <si>
    <t>951 0503 0510025100 000</t>
  </si>
  <si>
    <t>951 0503 0510025100 244</t>
  </si>
  <si>
    <t>951 0503 0510025120 000</t>
  </si>
  <si>
    <t>951 0503 0510025120 244</t>
  </si>
  <si>
    <t>951 0503 0510025130 000</t>
  </si>
  <si>
    <t>951 0503 0510025130 244</t>
  </si>
  <si>
    <t>951 0503 0510025140 000</t>
  </si>
  <si>
    <t>951 0503 0510025140 244</t>
  </si>
  <si>
    <t>951 0503 0510025150 000</t>
  </si>
  <si>
    <t>951 0503 0510025150 244</t>
  </si>
  <si>
    <t>951 0503 0510025170 000</t>
  </si>
  <si>
    <t>951 0503 0510025170 244</t>
  </si>
  <si>
    <t>951 0503 0510025230 000</t>
  </si>
  <si>
    <t>951 0503 0510025230 244</t>
  </si>
  <si>
    <t>951 0503 0510025240 000</t>
  </si>
  <si>
    <t>951 0503 0510025240 244</t>
  </si>
  <si>
    <t>951 0503 0510099990 000</t>
  </si>
  <si>
    <t>951 0503 0510099990 244</t>
  </si>
  <si>
    <t>951 0503 0710025410 000</t>
  </si>
  <si>
    <t>951 0503 0710025410 244</t>
  </si>
  <si>
    <t>951 0503 0710025460 000</t>
  </si>
  <si>
    <t>951 0503 0710025460 244</t>
  </si>
  <si>
    <t>951 0503 14200S4640 000</t>
  </si>
  <si>
    <t>951 0503 14200S4640 244</t>
  </si>
  <si>
    <t>ОХРАНА ОКРУЖАЮЩЕЙ СРЕДЫ</t>
  </si>
  <si>
    <t>951 0600 0000000000 000</t>
  </si>
  <si>
    <t>Охрана объектов растительного и животного мира и среды их обитания</t>
  </si>
  <si>
    <t>951 0603 0000000000 000</t>
  </si>
  <si>
    <t>951 0603 0930099990 000</t>
  </si>
  <si>
    <t>951 0603 0930099990 244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</si>
  <si>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</si>
  <si>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</si>
  <si>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</si>
  <si>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</si>
  <si>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951 0705 1210025650 000</t>
  </si>
  <si>
    <t>951 0705 1210025650 244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</si>
  <si>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</si>
  <si>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</si>
  <si>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</si>
  <si>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</si>
  <si>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</si>
  <si>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</si>
  <si>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</si>
  <si>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951 0801 0310099990 000</t>
  </si>
  <si>
    <t>951 0801 0310099990 244</t>
  </si>
  <si>
    <t>951 0801 03100S3320 000</t>
  </si>
  <si>
    <t>951 0801 03100S3320 243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</si>
  <si>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</si>
  <si>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</si>
  <si>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</si>
  <si>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</si>
  <si>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</si>
  <si>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</si>
  <si>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</si>
  <si>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ФИЗИЧЕСКАЯ КУЛЬТУРА И СПОРТ</t>
  </si>
  <si>
    <t>951 1100 0000000000 000</t>
  </si>
  <si>
    <t>Массовый спорт</t>
  </si>
  <si>
    <t>951 1102 0000000000 000</t>
  </si>
  <si>
    <t>951 1102 0410025070 000</t>
  </si>
  <si>
    <t>951 1102 0410025070 244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</si>
  <si>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</si>
  <si>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</si>
  <si>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</si>
  <si>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</si>
  <si>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</si>
  <si>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</si>
  <si>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</si>
  <si>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</si>
  <si>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</si>
  <si>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</si>
  <si>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</si>
  <si>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</si>
  <si>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</si>
  <si>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</si>
  <si>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</si>
  <si>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</si>
  <si>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</si>
  <si>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</si>
  <si>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</si>
  <si>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</si>
  <si>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</si>
  <si>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</si>
  <si>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</si>
  <si>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</si>
  <si>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</si>
  <si>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</si>
  <si>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</si>
  <si>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</si>
  <si>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</si>
  <si>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</si>
  <si>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</si>
  <si>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</si>
  <si>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</si>
  <si>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</si>
  <si>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</si>
  <si>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</si>
  <si>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</si>
  <si>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</si>
  <si>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</si>
  <si>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</si>
  <si>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</si>
  <si>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</si>
  <si>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</si>
  <si>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</si>
  <si>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</si>
  <si>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</si>
  <si>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</si>
  <si>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</si>
  <si>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</si>
  <si>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</si>
  <si>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</si>
  <si>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</si>
  <si>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</si>
  <si>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</si>
  <si>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</si>
  <si>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</si>
  <si>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</si>
  <si>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Прочие неналоговые доходы бюджетов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</si>
  <si>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 (инициативные платежи по объекту «Благоустройство детской площадки «Сказочное детство» по адресу: х.Белогорский ул.Октябрьская, 28 «а»)</t>
  </si>
  <si>
    <t>Прочие безвозмездные поступления в бюджеты сельских поселений (инициативные платежи по объекту «Благоустройство детской площадки «Сказочное детство» по адресу: х.Белогорский ул.Октябрьская, 28 «а»)</t>
  </si>
  <si>
    <t>Глава Администрации Базковского сельского поселения</t>
  </si>
  <si>
    <t>________________ М.Н.Чукарин</t>
  </si>
  <si>
    <t>Начальник сектора экономики и финансов</t>
  </si>
  <si>
    <t>_______________ Ю.С.Воробьева</t>
  </si>
  <si>
    <t>Главный специалист (бухгалтер)  ________________</t>
  </si>
  <si>
    <t xml:space="preserve">                  М.Н. Муращенко</t>
  </si>
  <si>
    <r>
      <t xml:space="preserve">"01" </t>
    </r>
    <r>
      <rPr>
        <u/>
        <sz val="9"/>
        <rFont val="Arial Cyr"/>
      </rPr>
      <t xml:space="preserve"> сентября </t>
    </r>
    <r>
      <rPr>
        <sz val="9"/>
        <rFont val="Arial Cyr"/>
      </rPr>
      <t xml:space="preserve"> 2020  г.</t>
    </r>
  </si>
  <si>
    <t>951 11705050100000180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</si>
</sst>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 Cyr"/>
    </font>
    <font>
      <sz val="8.5"/>
      <name val="MS Sans Serif"/>
      <family val="2"/>
      <charset val="204"/>
    </font>
    <font>
      <u/>
      <sz val="9"/>
      <name val="Arial Cy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165" fontId="5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0" fillId="0" borderId="30" xfId="0" applyBorder="1"/>
    <xf numFmtId="0" fontId="2" fillId="0" borderId="30" xfId="0" applyNumberFormat="1" applyFont="1" applyBorder="1" applyAlignment="1" applyProtection="1">
      <alignment horizontal="left" vertical="center" wrapText="1"/>
    </xf>
    <xf numFmtId="4" fontId="6" fillId="0" borderId="30" xfId="0" applyNumberFormat="1" applyFont="1" applyBorder="1" applyAlignment="1" applyProtection="1">
      <alignment horizontal="right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topLeftCell="A79" workbookViewId="0">
      <selection activeCell="G90" sqref="G90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9" t="s">
        <v>0</v>
      </c>
      <c r="B1" s="49"/>
      <c r="C1" s="49"/>
      <c r="D1" s="49"/>
      <c r="E1" s="49"/>
      <c r="F1" s="49"/>
      <c r="G1" s="49"/>
      <c r="H1" s="49"/>
      <c r="I1" s="1"/>
      <c r="J1" s="1"/>
    </row>
    <row r="2" spans="1:10" ht="16.899999999999999" customHeight="1">
      <c r="A2" s="49" t="s">
        <v>1</v>
      </c>
      <c r="B2" s="49"/>
      <c r="C2" s="49"/>
      <c r="D2" s="49"/>
      <c r="E2" s="49"/>
      <c r="F2" s="49"/>
      <c r="G2" s="49"/>
      <c r="H2" s="49"/>
      <c r="I2" s="2"/>
      <c r="J2" s="3"/>
    </row>
    <row r="3" spans="1:10" ht="16.899999999999999" customHeight="1">
      <c r="A3" s="49" t="s">
        <v>2</v>
      </c>
      <c r="B3" s="49"/>
      <c r="C3" s="49"/>
      <c r="D3" s="49"/>
      <c r="E3" s="49"/>
      <c r="F3" s="49"/>
      <c r="G3" s="49"/>
      <c r="H3" s="49"/>
      <c r="I3" s="4"/>
      <c r="J3" s="5" t="s">
        <v>3</v>
      </c>
    </row>
    <row r="4" spans="1:10" ht="16.899999999999999" customHeight="1">
      <c r="A4" s="49" t="s">
        <v>4</v>
      </c>
      <c r="B4" s="49"/>
      <c r="C4" s="49"/>
      <c r="D4" s="49"/>
      <c r="E4" s="49"/>
      <c r="F4" s="49"/>
      <c r="G4" s="49"/>
      <c r="H4" s="49"/>
      <c r="I4" s="6" t="s">
        <v>5</v>
      </c>
      <c r="J4" s="7" t="s">
        <v>6</v>
      </c>
    </row>
    <row r="5" spans="1:10">
      <c r="A5" s="50" t="s">
        <v>8</v>
      </c>
      <c r="B5" s="50"/>
      <c r="C5" s="50"/>
      <c r="D5" s="50"/>
      <c r="E5" s="50"/>
      <c r="F5" s="50"/>
      <c r="G5" s="50"/>
      <c r="H5" s="50"/>
      <c r="I5" s="9" t="s">
        <v>7</v>
      </c>
      <c r="J5" s="10" t="s">
        <v>9</v>
      </c>
    </row>
    <row r="6" spans="1:10">
      <c r="A6" s="11" t="s">
        <v>12</v>
      </c>
      <c r="B6" s="11"/>
      <c r="C6" s="11"/>
      <c r="D6" s="8"/>
      <c r="E6" s="8"/>
      <c r="F6" s="8"/>
      <c r="G6" s="8"/>
      <c r="H6" s="8"/>
      <c r="I6" s="9" t="s">
        <v>12</v>
      </c>
      <c r="J6" s="12" t="s">
        <v>13</v>
      </c>
    </row>
    <row r="7" spans="1:10" ht="30.75" customHeight="1">
      <c r="A7" s="57" t="s">
        <v>10</v>
      </c>
      <c r="B7" s="11"/>
      <c r="C7" s="11"/>
      <c r="D7" s="8"/>
      <c r="E7" s="8"/>
      <c r="F7" s="8"/>
      <c r="G7" s="8"/>
      <c r="H7" s="8"/>
      <c r="I7" s="9" t="s">
        <v>11</v>
      </c>
      <c r="J7" s="12" t="s">
        <v>24</v>
      </c>
    </row>
    <row r="8" spans="1:10" ht="30.75" customHeight="1">
      <c r="A8" s="57"/>
      <c r="B8" s="58" t="s">
        <v>20</v>
      </c>
      <c r="C8" s="59"/>
      <c r="D8" s="59"/>
      <c r="E8" s="59"/>
      <c r="F8" s="59"/>
      <c r="G8" s="59"/>
      <c r="H8" s="59"/>
      <c r="I8" s="9" t="s">
        <v>14</v>
      </c>
      <c r="J8" s="12" t="s">
        <v>25</v>
      </c>
    </row>
    <row r="9" spans="1:10">
      <c r="A9" s="9" t="s">
        <v>15</v>
      </c>
      <c r="B9" s="70" t="s">
        <v>21</v>
      </c>
      <c r="C9" s="70"/>
      <c r="D9" s="70"/>
      <c r="E9" s="70"/>
      <c r="F9" s="70"/>
      <c r="G9" s="70"/>
      <c r="H9" s="70"/>
      <c r="I9" s="9" t="s">
        <v>16</v>
      </c>
      <c r="J9" s="12" t="s">
        <v>26</v>
      </c>
    </row>
    <row r="10" spans="1:10">
      <c r="A10" s="9" t="s">
        <v>22</v>
      </c>
      <c r="B10" s="9"/>
      <c r="C10" s="9"/>
      <c r="D10" s="9"/>
      <c r="E10" s="6"/>
      <c r="F10" s="6"/>
      <c r="G10" s="6"/>
      <c r="H10" s="6"/>
      <c r="I10" s="9"/>
      <c r="J10" s="13"/>
    </row>
    <row r="11" spans="1:10">
      <c r="A11" s="9" t="s">
        <v>23</v>
      </c>
      <c r="B11" s="9"/>
      <c r="C11" s="14"/>
      <c r="D11" s="14"/>
      <c r="E11" s="6"/>
      <c r="F11" s="6"/>
      <c r="G11" s="6"/>
      <c r="H11" s="6"/>
      <c r="I11" s="9" t="s">
        <v>17</v>
      </c>
      <c r="J11" s="15" t="s">
        <v>18</v>
      </c>
    </row>
    <row r="12" spans="1:10" ht="16.899999999999999" customHeight="1">
      <c r="A12" s="49" t="s">
        <v>19</v>
      </c>
      <c r="B12" s="49"/>
      <c r="C12" s="49"/>
      <c r="D12" s="49"/>
      <c r="E12" s="49"/>
      <c r="F12" s="49"/>
      <c r="G12" s="49"/>
      <c r="H12" s="49"/>
      <c r="I12" s="49"/>
      <c r="J12" s="16"/>
    </row>
    <row r="13" spans="1:10" ht="13.5" customHeight="1">
      <c r="A13" s="51" t="s">
        <v>27</v>
      </c>
      <c r="B13" s="54" t="s">
        <v>28</v>
      </c>
      <c r="C13" s="64" t="s">
        <v>29</v>
      </c>
      <c r="D13" s="65"/>
      <c r="E13" s="63" t="s">
        <v>30</v>
      </c>
      <c r="F13" s="81" t="s">
        <v>31</v>
      </c>
      <c r="G13" s="82"/>
      <c r="H13" s="82"/>
      <c r="I13" s="83"/>
      <c r="J13" s="73" t="s">
        <v>32</v>
      </c>
    </row>
    <row r="14" spans="1:10" ht="9.9499999999999993" customHeight="1">
      <c r="A14" s="52"/>
      <c r="B14" s="55"/>
      <c r="C14" s="66"/>
      <c r="D14" s="67"/>
      <c r="E14" s="61"/>
      <c r="F14" s="60" t="s">
        <v>33</v>
      </c>
      <c r="G14" s="60" t="s">
        <v>34</v>
      </c>
      <c r="H14" s="60" t="s">
        <v>35</v>
      </c>
      <c r="I14" s="76" t="s">
        <v>36</v>
      </c>
      <c r="J14" s="74"/>
    </row>
    <row r="15" spans="1:10" ht="9.9499999999999993" customHeight="1">
      <c r="A15" s="52"/>
      <c r="B15" s="55"/>
      <c r="C15" s="66"/>
      <c r="D15" s="67"/>
      <c r="E15" s="61"/>
      <c r="F15" s="61"/>
      <c r="G15" s="79"/>
      <c r="H15" s="79"/>
      <c r="I15" s="77"/>
      <c r="J15" s="74"/>
    </row>
    <row r="16" spans="1:10" ht="9.9499999999999993" customHeight="1">
      <c r="A16" s="52"/>
      <c r="B16" s="55"/>
      <c r="C16" s="66"/>
      <c r="D16" s="67"/>
      <c r="E16" s="61"/>
      <c r="F16" s="61"/>
      <c r="G16" s="79"/>
      <c r="H16" s="79"/>
      <c r="I16" s="77"/>
      <c r="J16" s="74"/>
    </row>
    <row r="17" spans="1:10" ht="9.9499999999999993" customHeight="1">
      <c r="A17" s="52"/>
      <c r="B17" s="55"/>
      <c r="C17" s="66"/>
      <c r="D17" s="67"/>
      <c r="E17" s="61"/>
      <c r="F17" s="61"/>
      <c r="G17" s="79"/>
      <c r="H17" s="79"/>
      <c r="I17" s="77"/>
      <c r="J17" s="74"/>
    </row>
    <row r="18" spans="1:10" ht="9.9499999999999993" customHeight="1">
      <c r="A18" s="52"/>
      <c r="B18" s="55"/>
      <c r="C18" s="66"/>
      <c r="D18" s="67"/>
      <c r="E18" s="61"/>
      <c r="F18" s="61"/>
      <c r="G18" s="79"/>
      <c r="H18" s="79"/>
      <c r="I18" s="77"/>
      <c r="J18" s="74"/>
    </row>
    <row r="19" spans="1:10" ht="19.5" customHeight="1">
      <c r="A19" s="53"/>
      <c r="B19" s="56"/>
      <c r="C19" s="68"/>
      <c r="D19" s="69"/>
      <c r="E19" s="62"/>
      <c r="F19" s="62"/>
      <c r="G19" s="80"/>
      <c r="H19" s="80"/>
      <c r="I19" s="78"/>
      <c r="J19" s="75"/>
    </row>
    <row r="20" spans="1:10" ht="14.25" customHeight="1">
      <c r="A20" s="17">
        <v>1</v>
      </c>
      <c r="B20" s="18">
        <v>2</v>
      </c>
      <c r="C20" s="84">
        <v>3</v>
      </c>
      <c r="D20" s="85"/>
      <c r="E20" s="20" t="s">
        <v>37</v>
      </c>
      <c r="F20" s="21" t="s">
        <v>38</v>
      </c>
      <c r="G20" s="20" t="s">
        <v>39</v>
      </c>
      <c r="H20" s="20" t="s">
        <v>40</v>
      </c>
      <c r="I20" s="20" t="s">
        <v>41</v>
      </c>
      <c r="J20" s="22" t="s">
        <v>42</v>
      </c>
    </row>
    <row r="21" spans="1:10">
      <c r="A21" s="23" t="s">
        <v>43</v>
      </c>
      <c r="B21" s="24" t="s">
        <v>44</v>
      </c>
      <c r="C21" s="86" t="s">
        <v>46</v>
      </c>
      <c r="D21" s="87"/>
      <c r="E21" s="25">
        <v>41618400</v>
      </c>
      <c r="F21" s="25">
        <v>10911034.189999999</v>
      </c>
      <c r="G21" s="25" t="s">
        <v>45</v>
      </c>
      <c r="H21" s="25">
        <v>1723200</v>
      </c>
      <c r="I21" s="25">
        <v>10911034.189999999</v>
      </c>
      <c r="J21" s="25" t="s">
        <v>46</v>
      </c>
    </row>
    <row r="22" spans="1:10">
      <c r="A22" s="26" t="s">
        <v>47</v>
      </c>
      <c r="B22" s="27"/>
      <c r="C22" s="71"/>
      <c r="D22" s="72"/>
      <c r="E22" s="28"/>
      <c r="F22" s="28"/>
      <c r="G22" s="28"/>
      <c r="H22" s="28"/>
      <c r="I22" s="28"/>
      <c r="J22" s="28"/>
    </row>
    <row r="23" spans="1:10">
      <c r="A23" s="26" t="s">
        <v>48</v>
      </c>
      <c r="B23" s="27" t="s">
        <v>44</v>
      </c>
      <c r="C23" s="71" t="s">
        <v>49</v>
      </c>
      <c r="D23" s="72"/>
      <c r="E23" s="28">
        <v>7728000</v>
      </c>
      <c r="F23" s="28">
        <v>3294712.29</v>
      </c>
      <c r="G23" s="28" t="s">
        <v>45</v>
      </c>
      <c r="H23" s="28" t="s">
        <v>45</v>
      </c>
      <c r="I23" s="28">
        <v>3294712.29</v>
      </c>
      <c r="J23" s="28">
        <v>4433287.71</v>
      </c>
    </row>
    <row r="24" spans="1:10">
      <c r="A24" s="23" t="s">
        <v>50</v>
      </c>
      <c r="B24" s="24" t="s">
        <v>44</v>
      </c>
      <c r="C24" s="86" t="s">
        <v>51</v>
      </c>
      <c r="D24" s="87"/>
      <c r="E24" s="25">
        <v>1116000</v>
      </c>
      <c r="F24" s="25">
        <v>639461.11</v>
      </c>
      <c r="G24" s="25" t="s">
        <v>45</v>
      </c>
      <c r="H24" s="25" t="s">
        <v>45</v>
      </c>
      <c r="I24" s="25">
        <v>639461.11</v>
      </c>
      <c r="J24" s="25">
        <v>476538.89</v>
      </c>
    </row>
    <row r="25" spans="1:10">
      <c r="A25" s="23" t="s">
        <v>52</v>
      </c>
      <c r="B25" s="24" t="s">
        <v>44</v>
      </c>
      <c r="C25" s="86" t="s">
        <v>53</v>
      </c>
      <c r="D25" s="87"/>
      <c r="E25" s="25">
        <v>1116000</v>
      </c>
      <c r="F25" s="25">
        <v>639461.11</v>
      </c>
      <c r="G25" s="25" t="s">
        <v>45</v>
      </c>
      <c r="H25" s="25" t="s">
        <v>45</v>
      </c>
      <c r="I25" s="25">
        <v>639461.11</v>
      </c>
      <c r="J25" s="25">
        <v>476538.89</v>
      </c>
    </row>
    <row r="26" spans="1:10" ht="73.7" customHeight="1">
      <c r="A26" s="29" t="s">
        <v>54</v>
      </c>
      <c r="B26" s="27" t="s">
        <v>44</v>
      </c>
      <c r="C26" s="71" t="s">
        <v>55</v>
      </c>
      <c r="D26" s="72"/>
      <c r="E26" s="28">
        <v>1116000</v>
      </c>
      <c r="F26" s="28">
        <v>636975.85</v>
      </c>
      <c r="G26" s="28" t="s">
        <v>45</v>
      </c>
      <c r="H26" s="28" t="s">
        <v>45</v>
      </c>
      <c r="I26" s="28">
        <v>636975.85</v>
      </c>
      <c r="J26" s="28">
        <v>479024.15</v>
      </c>
    </row>
    <row r="27" spans="1:10" ht="110.65" customHeight="1">
      <c r="A27" s="29" t="s">
        <v>56</v>
      </c>
      <c r="B27" s="27" t="s">
        <v>44</v>
      </c>
      <c r="C27" s="71" t="s">
        <v>57</v>
      </c>
      <c r="D27" s="72"/>
      <c r="E27" s="28" t="s">
        <v>45</v>
      </c>
      <c r="F27" s="28">
        <v>635601.73</v>
      </c>
      <c r="G27" s="28" t="s">
        <v>45</v>
      </c>
      <c r="H27" s="28" t="s">
        <v>45</v>
      </c>
      <c r="I27" s="28">
        <v>635601.73</v>
      </c>
      <c r="J27" s="28" t="s">
        <v>45</v>
      </c>
    </row>
    <row r="28" spans="1:10" ht="86.1" customHeight="1">
      <c r="A28" s="29" t="s">
        <v>58</v>
      </c>
      <c r="B28" s="27" t="s">
        <v>44</v>
      </c>
      <c r="C28" s="71" t="s">
        <v>59</v>
      </c>
      <c r="D28" s="72"/>
      <c r="E28" s="28" t="s">
        <v>45</v>
      </c>
      <c r="F28" s="28">
        <v>216.07</v>
      </c>
      <c r="G28" s="28" t="s">
        <v>45</v>
      </c>
      <c r="H28" s="28" t="s">
        <v>45</v>
      </c>
      <c r="I28" s="28">
        <v>216.07</v>
      </c>
      <c r="J28" s="28" t="s">
        <v>45</v>
      </c>
    </row>
    <row r="29" spans="1:10" ht="110.65" customHeight="1">
      <c r="A29" s="29" t="s">
        <v>60</v>
      </c>
      <c r="B29" s="27" t="s">
        <v>44</v>
      </c>
      <c r="C29" s="71" t="s">
        <v>61</v>
      </c>
      <c r="D29" s="72"/>
      <c r="E29" s="28" t="s">
        <v>45</v>
      </c>
      <c r="F29" s="28">
        <v>1158.05</v>
      </c>
      <c r="G29" s="28" t="s">
        <v>45</v>
      </c>
      <c r="H29" s="28" t="s">
        <v>45</v>
      </c>
      <c r="I29" s="28">
        <v>1158.05</v>
      </c>
      <c r="J29" s="28" t="s">
        <v>45</v>
      </c>
    </row>
    <row r="30" spans="1:10" ht="110.65" customHeight="1">
      <c r="A30" s="29" t="s">
        <v>62</v>
      </c>
      <c r="B30" s="27" t="s">
        <v>44</v>
      </c>
      <c r="C30" s="71" t="s">
        <v>63</v>
      </c>
      <c r="D30" s="72"/>
      <c r="E30" s="28" t="s">
        <v>45</v>
      </c>
      <c r="F30" s="28">
        <v>2954.76</v>
      </c>
      <c r="G30" s="28" t="s">
        <v>45</v>
      </c>
      <c r="H30" s="28" t="s">
        <v>45</v>
      </c>
      <c r="I30" s="28">
        <v>2954.76</v>
      </c>
      <c r="J30" s="28" t="s">
        <v>45</v>
      </c>
    </row>
    <row r="31" spans="1:10" ht="135.19999999999999" customHeight="1">
      <c r="A31" s="29" t="s">
        <v>64</v>
      </c>
      <c r="B31" s="27" t="s">
        <v>44</v>
      </c>
      <c r="C31" s="71" t="s">
        <v>65</v>
      </c>
      <c r="D31" s="72"/>
      <c r="E31" s="28" t="s">
        <v>45</v>
      </c>
      <c r="F31" s="28">
        <v>2954.76</v>
      </c>
      <c r="G31" s="28" t="s">
        <v>45</v>
      </c>
      <c r="H31" s="28" t="s">
        <v>45</v>
      </c>
      <c r="I31" s="28">
        <v>2954.76</v>
      </c>
      <c r="J31" s="28" t="s">
        <v>45</v>
      </c>
    </row>
    <row r="32" spans="1:10" ht="49.15" customHeight="1">
      <c r="A32" s="26" t="s">
        <v>66</v>
      </c>
      <c r="B32" s="27" t="s">
        <v>44</v>
      </c>
      <c r="C32" s="71" t="s">
        <v>67</v>
      </c>
      <c r="D32" s="72"/>
      <c r="E32" s="28" t="s">
        <v>45</v>
      </c>
      <c r="F32" s="28">
        <v>-469.5</v>
      </c>
      <c r="G32" s="28" t="s">
        <v>45</v>
      </c>
      <c r="H32" s="28" t="s">
        <v>45</v>
      </c>
      <c r="I32" s="28">
        <v>-469.5</v>
      </c>
      <c r="J32" s="28" t="s">
        <v>45</v>
      </c>
    </row>
    <row r="33" spans="1:10" ht="73.7" customHeight="1">
      <c r="A33" s="26" t="s">
        <v>68</v>
      </c>
      <c r="B33" s="27" t="s">
        <v>44</v>
      </c>
      <c r="C33" s="71" t="s">
        <v>69</v>
      </c>
      <c r="D33" s="72"/>
      <c r="E33" s="28" t="s">
        <v>45</v>
      </c>
      <c r="F33" s="28">
        <v>-426.06</v>
      </c>
      <c r="G33" s="28" t="s">
        <v>45</v>
      </c>
      <c r="H33" s="28" t="s">
        <v>45</v>
      </c>
      <c r="I33" s="28">
        <v>-426.06</v>
      </c>
      <c r="J33" s="28" t="s">
        <v>45</v>
      </c>
    </row>
    <row r="34" spans="1:10" ht="49.15" customHeight="1">
      <c r="A34" s="26" t="s">
        <v>70</v>
      </c>
      <c r="B34" s="27" t="s">
        <v>44</v>
      </c>
      <c r="C34" s="71" t="s">
        <v>71</v>
      </c>
      <c r="D34" s="72"/>
      <c r="E34" s="28" t="s">
        <v>45</v>
      </c>
      <c r="F34" s="28">
        <v>-43.44</v>
      </c>
      <c r="G34" s="28" t="s">
        <v>45</v>
      </c>
      <c r="H34" s="28" t="s">
        <v>45</v>
      </c>
      <c r="I34" s="28">
        <v>-43.44</v>
      </c>
      <c r="J34" s="28" t="s">
        <v>45</v>
      </c>
    </row>
    <row r="35" spans="1:10">
      <c r="A35" s="23" t="s">
        <v>72</v>
      </c>
      <c r="B35" s="24" t="s">
        <v>44</v>
      </c>
      <c r="C35" s="86" t="s">
        <v>73</v>
      </c>
      <c r="D35" s="87"/>
      <c r="E35" s="25">
        <v>903600</v>
      </c>
      <c r="F35" s="25">
        <v>787719.59</v>
      </c>
      <c r="G35" s="25" t="s">
        <v>45</v>
      </c>
      <c r="H35" s="25" t="s">
        <v>45</v>
      </c>
      <c r="I35" s="25">
        <v>787719.59</v>
      </c>
      <c r="J35" s="25">
        <v>115880.41</v>
      </c>
    </row>
    <row r="36" spans="1:10">
      <c r="A36" s="23" t="s">
        <v>74</v>
      </c>
      <c r="B36" s="24" t="s">
        <v>44</v>
      </c>
      <c r="C36" s="86" t="s">
        <v>75</v>
      </c>
      <c r="D36" s="87"/>
      <c r="E36" s="25">
        <v>903600</v>
      </c>
      <c r="F36" s="25">
        <v>787719.59</v>
      </c>
      <c r="G36" s="25" t="s">
        <v>45</v>
      </c>
      <c r="H36" s="25" t="s">
        <v>45</v>
      </c>
      <c r="I36" s="25">
        <v>787719.59</v>
      </c>
      <c r="J36" s="25">
        <v>115880.41</v>
      </c>
    </row>
    <row r="37" spans="1:10">
      <c r="A37" s="26" t="s">
        <v>74</v>
      </c>
      <c r="B37" s="27" t="s">
        <v>44</v>
      </c>
      <c r="C37" s="71" t="s">
        <v>76</v>
      </c>
      <c r="D37" s="72"/>
      <c r="E37" s="28">
        <v>903600</v>
      </c>
      <c r="F37" s="28">
        <v>787719.59</v>
      </c>
      <c r="G37" s="28" t="s">
        <v>45</v>
      </c>
      <c r="H37" s="28" t="s">
        <v>45</v>
      </c>
      <c r="I37" s="28">
        <v>787719.59</v>
      </c>
      <c r="J37" s="28">
        <v>115880.41</v>
      </c>
    </row>
    <row r="38" spans="1:10" ht="49.15" customHeight="1">
      <c r="A38" s="26" t="s">
        <v>77</v>
      </c>
      <c r="B38" s="27" t="s">
        <v>44</v>
      </c>
      <c r="C38" s="71" t="s">
        <v>78</v>
      </c>
      <c r="D38" s="72"/>
      <c r="E38" s="28" t="s">
        <v>45</v>
      </c>
      <c r="F38" s="28">
        <v>787216.4</v>
      </c>
      <c r="G38" s="28" t="s">
        <v>45</v>
      </c>
      <c r="H38" s="28" t="s">
        <v>45</v>
      </c>
      <c r="I38" s="28">
        <v>787216.4</v>
      </c>
      <c r="J38" s="28" t="s">
        <v>45</v>
      </c>
    </row>
    <row r="39" spans="1:10" ht="24.6" customHeight="1">
      <c r="A39" s="26" t="s">
        <v>79</v>
      </c>
      <c r="B39" s="27" t="s">
        <v>44</v>
      </c>
      <c r="C39" s="71" t="s">
        <v>80</v>
      </c>
      <c r="D39" s="72"/>
      <c r="E39" s="28" t="s">
        <v>45</v>
      </c>
      <c r="F39" s="28">
        <v>503.19</v>
      </c>
      <c r="G39" s="28" t="s">
        <v>45</v>
      </c>
      <c r="H39" s="28" t="s">
        <v>45</v>
      </c>
      <c r="I39" s="28">
        <v>503.19</v>
      </c>
      <c r="J39" s="28" t="s">
        <v>45</v>
      </c>
    </row>
    <row r="40" spans="1:10">
      <c r="A40" s="23" t="s">
        <v>81</v>
      </c>
      <c r="B40" s="24" t="s">
        <v>44</v>
      </c>
      <c r="C40" s="86" t="s">
        <v>82</v>
      </c>
      <c r="D40" s="87"/>
      <c r="E40" s="25">
        <v>5567800</v>
      </c>
      <c r="F40" s="25">
        <v>1817165.77</v>
      </c>
      <c r="G40" s="25" t="s">
        <v>45</v>
      </c>
      <c r="H40" s="25" t="s">
        <v>45</v>
      </c>
      <c r="I40" s="25">
        <v>1817165.77</v>
      </c>
      <c r="J40" s="25">
        <v>3750634.23</v>
      </c>
    </row>
    <row r="41" spans="1:10">
      <c r="A41" s="23" t="s">
        <v>83</v>
      </c>
      <c r="B41" s="24" t="s">
        <v>44</v>
      </c>
      <c r="C41" s="86" t="s">
        <v>84</v>
      </c>
      <c r="D41" s="87"/>
      <c r="E41" s="25">
        <v>639100</v>
      </c>
      <c r="F41" s="25">
        <v>73494.16</v>
      </c>
      <c r="G41" s="25" t="s">
        <v>45</v>
      </c>
      <c r="H41" s="25" t="s">
        <v>45</v>
      </c>
      <c r="I41" s="25">
        <v>73494.16</v>
      </c>
      <c r="J41" s="25">
        <v>565605.84</v>
      </c>
    </row>
    <row r="42" spans="1:10" ht="49.15" customHeight="1">
      <c r="A42" s="26" t="s">
        <v>85</v>
      </c>
      <c r="B42" s="27" t="s">
        <v>44</v>
      </c>
      <c r="C42" s="71" t="s">
        <v>86</v>
      </c>
      <c r="D42" s="72"/>
      <c r="E42" s="28">
        <v>639100</v>
      </c>
      <c r="F42" s="28">
        <v>73494.16</v>
      </c>
      <c r="G42" s="28" t="s">
        <v>45</v>
      </c>
      <c r="H42" s="28" t="s">
        <v>45</v>
      </c>
      <c r="I42" s="28">
        <v>73494.16</v>
      </c>
      <c r="J42" s="28">
        <v>565605.84</v>
      </c>
    </row>
    <row r="43" spans="1:10" ht="73.7" customHeight="1">
      <c r="A43" s="26" t="s">
        <v>87</v>
      </c>
      <c r="B43" s="27" t="s">
        <v>44</v>
      </c>
      <c r="C43" s="71" t="s">
        <v>88</v>
      </c>
      <c r="D43" s="72"/>
      <c r="E43" s="28" t="s">
        <v>45</v>
      </c>
      <c r="F43" s="28">
        <v>68568.88</v>
      </c>
      <c r="G43" s="28" t="s">
        <v>45</v>
      </c>
      <c r="H43" s="28" t="s">
        <v>45</v>
      </c>
      <c r="I43" s="28">
        <v>68568.88</v>
      </c>
      <c r="J43" s="28" t="s">
        <v>45</v>
      </c>
    </row>
    <row r="44" spans="1:10" ht="61.5" customHeight="1">
      <c r="A44" s="26" t="s">
        <v>89</v>
      </c>
      <c r="B44" s="27" t="s">
        <v>44</v>
      </c>
      <c r="C44" s="71" t="s">
        <v>90</v>
      </c>
      <c r="D44" s="72"/>
      <c r="E44" s="28" t="s">
        <v>45</v>
      </c>
      <c r="F44" s="28">
        <v>4925.28</v>
      </c>
      <c r="G44" s="28" t="s">
        <v>45</v>
      </c>
      <c r="H44" s="28" t="s">
        <v>45</v>
      </c>
      <c r="I44" s="28">
        <v>4925.28</v>
      </c>
      <c r="J44" s="28" t="s">
        <v>45</v>
      </c>
    </row>
    <row r="45" spans="1:10">
      <c r="A45" s="23" t="s">
        <v>91</v>
      </c>
      <c r="B45" s="24" t="s">
        <v>44</v>
      </c>
      <c r="C45" s="86" t="s">
        <v>92</v>
      </c>
      <c r="D45" s="87"/>
      <c r="E45" s="25">
        <v>4928700</v>
      </c>
      <c r="F45" s="25">
        <v>1743671.61</v>
      </c>
      <c r="G45" s="25" t="s">
        <v>45</v>
      </c>
      <c r="H45" s="25" t="s">
        <v>45</v>
      </c>
      <c r="I45" s="25">
        <v>1743671.61</v>
      </c>
      <c r="J45" s="25">
        <v>3185028.39</v>
      </c>
    </row>
    <row r="46" spans="1:10">
      <c r="A46" s="26" t="s">
        <v>93</v>
      </c>
      <c r="B46" s="27" t="s">
        <v>44</v>
      </c>
      <c r="C46" s="71" t="s">
        <v>94</v>
      </c>
      <c r="D46" s="72"/>
      <c r="E46" s="28">
        <v>3255300</v>
      </c>
      <c r="F46" s="28">
        <v>1690171.79</v>
      </c>
      <c r="G46" s="28" t="s">
        <v>45</v>
      </c>
      <c r="H46" s="28" t="s">
        <v>45</v>
      </c>
      <c r="I46" s="28">
        <v>1690171.79</v>
      </c>
      <c r="J46" s="28">
        <v>1565128.21</v>
      </c>
    </row>
    <row r="47" spans="1:10" ht="36.950000000000003" customHeight="1">
      <c r="A47" s="26" t="s">
        <v>95</v>
      </c>
      <c r="B47" s="27" t="s">
        <v>44</v>
      </c>
      <c r="C47" s="71" t="s">
        <v>96</v>
      </c>
      <c r="D47" s="72"/>
      <c r="E47" s="28">
        <v>3255300</v>
      </c>
      <c r="F47" s="28">
        <v>1690171.79</v>
      </c>
      <c r="G47" s="28" t="s">
        <v>45</v>
      </c>
      <c r="H47" s="28" t="s">
        <v>45</v>
      </c>
      <c r="I47" s="28">
        <v>1690171.79</v>
      </c>
      <c r="J47" s="28">
        <v>1565128.21</v>
      </c>
    </row>
    <row r="48" spans="1:10" ht="61.5" customHeight="1">
      <c r="A48" s="26" t="s">
        <v>97</v>
      </c>
      <c r="B48" s="27" t="s">
        <v>44</v>
      </c>
      <c r="C48" s="71" t="s">
        <v>98</v>
      </c>
      <c r="D48" s="72"/>
      <c r="E48" s="28" t="s">
        <v>45</v>
      </c>
      <c r="F48" s="28">
        <v>1688137.48</v>
      </c>
      <c r="G48" s="28" t="s">
        <v>45</v>
      </c>
      <c r="H48" s="28" t="s">
        <v>45</v>
      </c>
      <c r="I48" s="28">
        <v>1688137.48</v>
      </c>
      <c r="J48" s="28" t="s">
        <v>45</v>
      </c>
    </row>
    <row r="49" spans="1:10" ht="49.15" customHeight="1">
      <c r="A49" s="26" t="s">
        <v>99</v>
      </c>
      <c r="B49" s="27" t="s">
        <v>44</v>
      </c>
      <c r="C49" s="71" t="s">
        <v>100</v>
      </c>
      <c r="D49" s="72"/>
      <c r="E49" s="28" t="s">
        <v>45</v>
      </c>
      <c r="F49" s="28">
        <v>2034.31</v>
      </c>
      <c r="G49" s="28" t="s">
        <v>45</v>
      </c>
      <c r="H49" s="28" t="s">
        <v>45</v>
      </c>
      <c r="I49" s="28">
        <v>2034.31</v>
      </c>
      <c r="J49" s="28" t="s">
        <v>45</v>
      </c>
    </row>
    <row r="50" spans="1:10">
      <c r="A50" s="26" t="s">
        <v>101</v>
      </c>
      <c r="B50" s="27" t="s">
        <v>44</v>
      </c>
      <c r="C50" s="71" t="s">
        <v>102</v>
      </c>
      <c r="D50" s="72"/>
      <c r="E50" s="28">
        <v>1673400</v>
      </c>
      <c r="F50" s="28">
        <v>53499.82</v>
      </c>
      <c r="G50" s="28" t="s">
        <v>45</v>
      </c>
      <c r="H50" s="28" t="s">
        <v>45</v>
      </c>
      <c r="I50" s="28">
        <v>53499.82</v>
      </c>
      <c r="J50" s="28">
        <v>1619900.18</v>
      </c>
    </row>
    <row r="51" spans="1:10" ht="36.950000000000003" customHeight="1">
      <c r="A51" s="26" t="s">
        <v>103</v>
      </c>
      <c r="B51" s="27" t="s">
        <v>44</v>
      </c>
      <c r="C51" s="71" t="s">
        <v>104</v>
      </c>
      <c r="D51" s="72"/>
      <c r="E51" s="28">
        <v>1673400</v>
      </c>
      <c r="F51" s="28">
        <v>53499.82</v>
      </c>
      <c r="G51" s="28" t="s">
        <v>45</v>
      </c>
      <c r="H51" s="28" t="s">
        <v>45</v>
      </c>
      <c r="I51" s="28">
        <v>53499.82</v>
      </c>
      <c r="J51" s="28">
        <v>1619900.18</v>
      </c>
    </row>
    <row r="52" spans="1:10" ht="61.5" customHeight="1">
      <c r="A52" s="26" t="s">
        <v>105</v>
      </c>
      <c r="B52" s="27" t="s">
        <v>44</v>
      </c>
      <c r="C52" s="71" t="s">
        <v>106</v>
      </c>
      <c r="D52" s="72"/>
      <c r="E52" s="28" t="s">
        <v>45</v>
      </c>
      <c r="F52" s="28">
        <v>51515.92</v>
      </c>
      <c r="G52" s="28" t="s">
        <v>45</v>
      </c>
      <c r="H52" s="28" t="s">
        <v>45</v>
      </c>
      <c r="I52" s="28">
        <v>51515.92</v>
      </c>
      <c r="J52" s="28" t="s">
        <v>45</v>
      </c>
    </row>
    <row r="53" spans="1:10" ht="49.15" customHeight="1">
      <c r="A53" s="26" t="s">
        <v>107</v>
      </c>
      <c r="B53" s="27" t="s">
        <v>44</v>
      </c>
      <c r="C53" s="71" t="s">
        <v>108</v>
      </c>
      <c r="D53" s="72"/>
      <c r="E53" s="28" t="s">
        <v>45</v>
      </c>
      <c r="F53" s="28">
        <v>1983.9</v>
      </c>
      <c r="G53" s="28" t="s">
        <v>45</v>
      </c>
      <c r="H53" s="28" t="s">
        <v>45</v>
      </c>
      <c r="I53" s="28">
        <v>1983.9</v>
      </c>
      <c r="J53" s="28" t="s">
        <v>45</v>
      </c>
    </row>
    <row r="54" spans="1:10">
      <c r="A54" s="23" t="s">
        <v>109</v>
      </c>
      <c r="B54" s="24" t="s">
        <v>44</v>
      </c>
      <c r="C54" s="86" t="s">
        <v>110</v>
      </c>
      <c r="D54" s="87"/>
      <c r="E54" s="25">
        <v>48300</v>
      </c>
      <c r="F54" s="25">
        <v>17925</v>
      </c>
      <c r="G54" s="25" t="s">
        <v>45</v>
      </c>
      <c r="H54" s="25" t="s">
        <v>45</v>
      </c>
      <c r="I54" s="25">
        <v>17925</v>
      </c>
      <c r="J54" s="25">
        <v>30375</v>
      </c>
    </row>
    <row r="55" spans="1:10" ht="49.15" customHeight="1">
      <c r="A55" s="23" t="s">
        <v>111</v>
      </c>
      <c r="B55" s="24" t="s">
        <v>44</v>
      </c>
      <c r="C55" s="86" t="s">
        <v>112</v>
      </c>
      <c r="D55" s="87"/>
      <c r="E55" s="25">
        <v>48300</v>
      </c>
      <c r="F55" s="25">
        <v>17925</v>
      </c>
      <c r="G55" s="25" t="s">
        <v>45</v>
      </c>
      <c r="H55" s="25" t="s">
        <v>45</v>
      </c>
      <c r="I55" s="25">
        <v>17925</v>
      </c>
      <c r="J55" s="25">
        <v>30375</v>
      </c>
    </row>
    <row r="56" spans="1:10" ht="73.7" customHeight="1">
      <c r="A56" s="26" t="s">
        <v>113</v>
      </c>
      <c r="B56" s="27" t="s">
        <v>44</v>
      </c>
      <c r="C56" s="71" t="s">
        <v>114</v>
      </c>
      <c r="D56" s="72"/>
      <c r="E56" s="28">
        <v>48300</v>
      </c>
      <c r="F56" s="28">
        <v>17925</v>
      </c>
      <c r="G56" s="28" t="s">
        <v>45</v>
      </c>
      <c r="H56" s="28" t="s">
        <v>45</v>
      </c>
      <c r="I56" s="28">
        <v>17925</v>
      </c>
      <c r="J56" s="28">
        <v>30375</v>
      </c>
    </row>
    <row r="57" spans="1:10" ht="73.7" customHeight="1">
      <c r="A57" s="26" t="s">
        <v>113</v>
      </c>
      <c r="B57" s="27" t="s">
        <v>44</v>
      </c>
      <c r="C57" s="71" t="s">
        <v>115</v>
      </c>
      <c r="D57" s="72"/>
      <c r="E57" s="28" t="s">
        <v>45</v>
      </c>
      <c r="F57" s="28">
        <v>17925</v>
      </c>
      <c r="G57" s="28" t="s">
        <v>45</v>
      </c>
      <c r="H57" s="28" t="s">
        <v>45</v>
      </c>
      <c r="I57" s="28">
        <v>17925</v>
      </c>
      <c r="J57" s="28" t="s">
        <v>45</v>
      </c>
    </row>
    <row r="58" spans="1:10" ht="36.950000000000003" customHeight="1">
      <c r="A58" s="23" t="s">
        <v>116</v>
      </c>
      <c r="B58" s="24" t="s">
        <v>44</v>
      </c>
      <c r="C58" s="86" t="s">
        <v>117</v>
      </c>
      <c r="D58" s="87"/>
      <c r="E58" s="25">
        <v>62200</v>
      </c>
      <c r="F58" s="25">
        <v>30840.82</v>
      </c>
      <c r="G58" s="25" t="s">
        <v>45</v>
      </c>
      <c r="H58" s="25" t="s">
        <v>45</v>
      </c>
      <c r="I58" s="25">
        <v>30840.82</v>
      </c>
      <c r="J58" s="25">
        <v>31359.18</v>
      </c>
    </row>
    <row r="59" spans="1:10" ht="98.45" customHeight="1">
      <c r="A59" s="30" t="s">
        <v>118</v>
      </c>
      <c r="B59" s="24" t="s">
        <v>44</v>
      </c>
      <c r="C59" s="86" t="s">
        <v>119</v>
      </c>
      <c r="D59" s="87"/>
      <c r="E59" s="25">
        <v>62200</v>
      </c>
      <c r="F59" s="25">
        <v>30840.82</v>
      </c>
      <c r="G59" s="25" t="s">
        <v>45</v>
      </c>
      <c r="H59" s="25" t="s">
        <v>45</v>
      </c>
      <c r="I59" s="25">
        <v>30840.82</v>
      </c>
      <c r="J59" s="25">
        <v>31359.18</v>
      </c>
    </row>
    <row r="60" spans="1:10" ht="86.1" customHeight="1">
      <c r="A60" s="29" t="s">
        <v>120</v>
      </c>
      <c r="B60" s="27" t="s">
        <v>44</v>
      </c>
      <c r="C60" s="71" t="s">
        <v>121</v>
      </c>
      <c r="D60" s="72"/>
      <c r="E60" s="28">
        <v>62200</v>
      </c>
      <c r="F60" s="28">
        <v>30840.82</v>
      </c>
      <c r="G60" s="28" t="s">
        <v>45</v>
      </c>
      <c r="H60" s="28" t="s">
        <v>45</v>
      </c>
      <c r="I60" s="28">
        <v>30840.82</v>
      </c>
      <c r="J60" s="28">
        <v>31359.18</v>
      </c>
    </row>
    <row r="61" spans="1:10" ht="73.7" customHeight="1">
      <c r="A61" s="26" t="s">
        <v>122</v>
      </c>
      <c r="B61" s="27" t="s">
        <v>44</v>
      </c>
      <c r="C61" s="71" t="s">
        <v>123</v>
      </c>
      <c r="D61" s="72"/>
      <c r="E61" s="28">
        <v>62200</v>
      </c>
      <c r="F61" s="28">
        <v>30840.82</v>
      </c>
      <c r="G61" s="28" t="s">
        <v>45</v>
      </c>
      <c r="H61" s="28" t="s">
        <v>45</v>
      </c>
      <c r="I61" s="28">
        <v>30840.82</v>
      </c>
      <c r="J61" s="28">
        <v>31359.18</v>
      </c>
    </row>
    <row r="62" spans="1:10">
      <c r="A62" s="23" t="s">
        <v>124</v>
      </c>
      <c r="B62" s="24" t="s">
        <v>44</v>
      </c>
      <c r="C62" s="86" t="s">
        <v>125</v>
      </c>
      <c r="D62" s="87"/>
      <c r="E62" s="25">
        <v>30100</v>
      </c>
      <c r="F62" s="25">
        <v>1600</v>
      </c>
      <c r="G62" s="25" t="s">
        <v>45</v>
      </c>
      <c r="H62" s="25" t="s">
        <v>45</v>
      </c>
      <c r="I62" s="25">
        <v>1600</v>
      </c>
      <c r="J62" s="25">
        <v>28500</v>
      </c>
    </row>
    <row r="63" spans="1:10" ht="36.950000000000003" customHeight="1">
      <c r="A63" s="23" t="s">
        <v>126</v>
      </c>
      <c r="B63" s="24" t="s">
        <v>44</v>
      </c>
      <c r="C63" s="86" t="s">
        <v>127</v>
      </c>
      <c r="D63" s="87"/>
      <c r="E63" s="25">
        <v>30100</v>
      </c>
      <c r="F63" s="25">
        <v>1600</v>
      </c>
      <c r="G63" s="25" t="s">
        <v>45</v>
      </c>
      <c r="H63" s="25" t="s">
        <v>45</v>
      </c>
      <c r="I63" s="25">
        <v>1600</v>
      </c>
      <c r="J63" s="25">
        <v>28500</v>
      </c>
    </row>
    <row r="64" spans="1:10" ht="49.15" customHeight="1">
      <c r="A64" s="26" t="s">
        <v>128</v>
      </c>
      <c r="B64" s="27" t="s">
        <v>44</v>
      </c>
      <c r="C64" s="71" t="s">
        <v>129</v>
      </c>
      <c r="D64" s="72"/>
      <c r="E64" s="28">
        <v>30100</v>
      </c>
      <c r="F64" s="28">
        <v>1600</v>
      </c>
      <c r="G64" s="28" t="s">
        <v>45</v>
      </c>
      <c r="H64" s="28" t="s">
        <v>45</v>
      </c>
      <c r="I64" s="28">
        <v>1600</v>
      </c>
      <c r="J64" s="28">
        <v>28500</v>
      </c>
    </row>
    <row r="65" spans="1:10" ht="49.15" customHeight="1">
      <c r="A65" s="26" t="s">
        <v>128</v>
      </c>
      <c r="B65" s="27" t="s">
        <v>44</v>
      </c>
      <c r="C65" s="71" t="s">
        <v>130</v>
      </c>
      <c r="D65" s="72"/>
      <c r="E65" s="28" t="s">
        <v>45</v>
      </c>
      <c r="F65" s="28">
        <v>1600</v>
      </c>
      <c r="G65" s="28" t="s">
        <v>45</v>
      </c>
      <c r="H65" s="28" t="s">
        <v>45</v>
      </c>
      <c r="I65" s="28">
        <v>1600</v>
      </c>
      <c r="J65" s="28" t="s">
        <v>45</v>
      </c>
    </row>
    <row r="66" spans="1:10" ht="49.15" customHeight="1">
      <c r="A66" s="26" t="s">
        <v>128</v>
      </c>
      <c r="B66" s="27" t="s">
        <v>44</v>
      </c>
      <c r="C66" s="71" t="s">
        <v>131</v>
      </c>
      <c r="D66" s="72"/>
      <c r="E66" s="28">
        <v>30100</v>
      </c>
      <c r="F66" s="28" t="s">
        <v>45</v>
      </c>
      <c r="G66" s="28" t="s">
        <v>45</v>
      </c>
      <c r="H66" s="28" t="s">
        <v>45</v>
      </c>
      <c r="I66" s="28" t="s">
        <v>45</v>
      </c>
      <c r="J66" s="28">
        <v>30100</v>
      </c>
    </row>
    <row r="67" spans="1:10">
      <c r="A67" s="26" t="s">
        <v>132</v>
      </c>
      <c r="B67" s="27" t="s">
        <v>44</v>
      </c>
      <c r="C67" s="71" t="s">
        <v>133</v>
      </c>
      <c r="D67" s="72"/>
      <c r="E67" s="28">
        <v>33890400</v>
      </c>
      <c r="F67" s="28">
        <v>7616321.9000000004</v>
      </c>
      <c r="G67" s="28" t="s">
        <v>45</v>
      </c>
      <c r="H67" s="28" t="s">
        <v>45</v>
      </c>
      <c r="I67" s="28">
        <v>7616321.9000000004</v>
      </c>
      <c r="J67" s="28">
        <v>26274078.100000001</v>
      </c>
    </row>
    <row r="68" spans="1:10" ht="36.950000000000003" customHeight="1">
      <c r="A68" s="23" t="s">
        <v>134</v>
      </c>
      <c r="B68" s="24" t="s">
        <v>44</v>
      </c>
      <c r="C68" s="86" t="s">
        <v>135</v>
      </c>
      <c r="D68" s="87"/>
      <c r="E68" s="25">
        <v>33860400</v>
      </c>
      <c r="F68" s="25">
        <v>7586321.9000000004</v>
      </c>
      <c r="G68" s="25" t="s">
        <v>45</v>
      </c>
      <c r="H68" s="25" t="s">
        <v>45</v>
      </c>
      <c r="I68" s="25">
        <v>7586321.9000000004</v>
      </c>
      <c r="J68" s="25">
        <v>26274078.100000001</v>
      </c>
    </row>
    <row r="69" spans="1:10" ht="24.6" customHeight="1">
      <c r="A69" s="23" t="s">
        <v>136</v>
      </c>
      <c r="B69" s="24" t="s">
        <v>44</v>
      </c>
      <c r="C69" s="86" t="s">
        <v>137</v>
      </c>
      <c r="D69" s="87"/>
      <c r="E69" s="25">
        <v>9511800</v>
      </c>
      <c r="F69" s="25">
        <v>6608000</v>
      </c>
      <c r="G69" s="25" t="s">
        <v>45</v>
      </c>
      <c r="H69" s="25" t="s">
        <v>45</v>
      </c>
      <c r="I69" s="25">
        <v>6608000</v>
      </c>
      <c r="J69" s="25">
        <v>2903800</v>
      </c>
    </row>
    <row r="70" spans="1:10" ht="24.6" customHeight="1">
      <c r="A70" s="26" t="s">
        <v>138</v>
      </c>
      <c r="B70" s="27" t="s">
        <v>44</v>
      </c>
      <c r="C70" s="71" t="s">
        <v>139</v>
      </c>
      <c r="D70" s="72"/>
      <c r="E70" s="28">
        <v>9511800</v>
      </c>
      <c r="F70" s="28">
        <v>6608000</v>
      </c>
      <c r="G70" s="28" t="s">
        <v>45</v>
      </c>
      <c r="H70" s="28" t="s">
        <v>45</v>
      </c>
      <c r="I70" s="28">
        <v>6608000</v>
      </c>
      <c r="J70" s="28">
        <v>2903800</v>
      </c>
    </row>
    <row r="71" spans="1:10" ht="24.6" customHeight="1">
      <c r="A71" s="26" t="s">
        <v>140</v>
      </c>
      <c r="B71" s="27" t="s">
        <v>44</v>
      </c>
      <c r="C71" s="71" t="s">
        <v>141</v>
      </c>
      <c r="D71" s="72"/>
      <c r="E71" s="28">
        <v>9511800</v>
      </c>
      <c r="F71" s="28">
        <v>6608000</v>
      </c>
      <c r="G71" s="28" t="s">
        <v>45</v>
      </c>
      <c r="H71" s="28" t="s">
        <v>45</v>
      </c>
      <c r="I71" s="28">
        <v>6608000</v>
      </c>
      <c r="J71" s="28">
        <v>2903800</v>
      </c>
    </row>
    <row r="72" spans="1:10" ht="36.950000000000003" customHeight="1">
      <c r="A72" s="23" t="s">
        <v>142</v>
      </c>
      <c r="B72" s="24" t="s">
        <v>44</v>
      </c>
      <c r="C72" s="86" t="s">
        <v>143</v>
      </c>
      <c r="D72" s="87"/>
      <c r="E72" s="25">
        <v>15525100</v>
      </c>
      <c r="F72" s="25" t="s">
        <v>45</v>
      </c>
      <c r="G72" s="25" t="s">
        <v>45</v>
      </c>
      <c r="H72" s="25" t="s">
        <v>45</v>
      </c>
      <c r="I72" s="25" t="s">
        <v>45</v>
      </c>
      <c r="J72" s="25">
        <v>15525100</v>
      </c>
    </row>
    <row r="73" spans="1:10">
      <c r="A73" s="26" t="s">
        <v>144</v>
      </c>
      <c r="B73" s="27" t="s">
        <v>44</v>
      </c>
      <c r="C73" s="71" t="s">
        <v>145</v>
      </c>
      <c r="D73" s="72"/>
      <c r="E73" s="28">
        <v>15525100</v>
      </c>
      <c r="F73" s="28" t="s">
        <v>45</v>
      </c>
      <c r="G73" s="28" t="s">
        <v>45</v>
      </c>
      <c r="H73" s="28" t="s">
        <v>45</v>
      </c>
      <c r="I73" s="28" t="s">
        <v>45</v>
      </c>
      <c r="J73" s="28">
        <v>15525100</v>
      </c>
    </row>
    <row r="74" spans="1:10">
      <c r="A74" s="26" t="s">
        <v>146</v>
      </c>
      <c r="B74" s="27" t="s">
        <v>44</v>
      </c>
      <c r="C74" s="71" t="s">
        <v>147</v>
      </c>
      <c r="D74" s="72"/>
      <c r="E74" s="28">
        <v>15525100</v>
      </c>
      <c r="F74" s="28" t="s">
        <v>45</v>
      </c>
      <c r="G74" s="28" t="s">
        <v>45</v>
      </c>
      <c r="H74" s="28" t="s">
        <v>45</v>
      </c>
      <c r="I74" s="28" t="s">
        <v>45</v>
      </c>
      <c r="J74" s="28">
        <v>15525100</v>
      </c>
    </row>
    <row r="75" spans="1:10" ht="24.6" customHeight="1">
      <c r="A75" s="23" t="s">
        <v>148</v>
      </c>
      <c r="B75" s="24" t="s">
        <v>44</v>
      </c>
      <c r="C75" s="86" t="s">
        <v>149</v>
      </c>
      <c r="D75" s="87"/>
      <c r="E75" s="25">
        <v>231300</v>
      </c>
      <c r="F75" s="25">
        <v>118531.3</v>
      </c>
      <c r="G75" s="25" t="s">
        <v>45</v>
      </c>
      <c r="H75" s="25" t="s">
        <v>45</v>
      </c>
      <c r="I75" s="25">
        <v>118531.3</v>
      </c>
      <c r="J75" s="25">
        <v>112768.7</v>
      </c>
    </row>
    <row r="76" spans="1:10" ht="36.950000000000003" customHeight="1">
      <c r="A76" s="26" t="s">
        <v>150</v>
      </c>
      <c r="B76" s="27" t="s">
        <v>44</v>
      </c>
      <c r="C76" s="71" t="s">
        <v>151</v>
      </c>
      <c r="D76" s="72"/>
      <c r="E76" s="28">
        <v>200</v>
      </c>
      <c r="F76" s="28">
        <v>200</v>
      </c>
      <c r="G76" s="28" t="s">
        <v>45</v>
      </c>
      <c r="H76" s="28" t="s">
        <v>45</v>
      </c>
      <c r="I76" s="28">
        <v>200</v>
      </c>
      <c r="J76" s="28" t="s">
        <v>45</v>
      </c>
    </row>
    <row r="77" spans="1:10" ht="36.950000000000003" customHeight="1">
      <c r="A77" s="26" t="s">
        <v>152</v>
      </c>
      <c r="B77" s="27" t="s">
        <v>44</v>
      </c>
      <c r="C77" s="71" t="s">
        <v>153</v>
      </c>
      <c r="D77" s="72"/>
      <c r="E77" s="28">
        <v>200</v>
      </c>
      <c r="F77" s="28">
        <v>200</v>
      </c>
      <c r="G77" s="28" t="s">
        <v>45</v>
      </c>
      <c r="H77" s="28" t="s">
        <v>45</v>
      </c>
      <c r="I77" s="28">
        <v>200</v>
      </c>
      <c r="J77" s="28" t="s">
        <v>45</v>
      </c>
    </row>
    <row r="78" spans="1:10" ht="36.950000000000003" customHeight="1">
      <c r="A78" s="26" t="s">
        <v>154</v>
      </c>
      <c r="B78" s="27" t="s">
        <v>44</v>
      </c>
      <c r="C78" s="71" t="s">
        <v>155</v>
      </c>
      <c r="D78" s="72"/>
      <c r="E78" s="28">
        <v>231100</v>
      </c>
      <c r="F78" s="28">
        <v>118331.3</v>
      </c>
      <c r="G78" s="28" t="s">
        <v>45</v>
      </c>
      <c r="H78" s="28" t="s">
        <v>45</v>
      </c>
      <c r="I78" s="28">
        <v>118331.3</v>
      </c>
      <c r="J78" s="28">
        <v>112768.7</v>
      </c>
    </row>
    <row r="79" spans="1:10" ht="49.15" customHeight="1">
      <c r="A79" s="26" t="s">
        <v>156</v>
      </c>
      <c r="B79" s="27" t="s">
        <v>44</v>
      </c>
      <c r="C79" s="71" t="s">
        <v>157</v>
      </c>
      <c r="D79" s="72"/>
      <c r="E79" s="28">
        <v>231100</v>
      </c>
      <c r="F79" s="28">
        <v>118331.3</v>
      </c>
      <c r="G79" s="28" t="s">
        <v>45</v>
      </c>
      <c r="H79" s="28" t="s">
        <v>45</v>
      </c>
      <c r="I79" s="28">
        <v>118331.3</v>
      </c>
      <c r="J79" s="28">
        <v>112768.7</v>
      </c>
    </row>
    <row r="80" spans="1:10">
      <c r="A80" s="23" t="s">
        <v>158</v>
      </c>
      <c r="B80" s="24" t="s">
        <v>44</v>
      </c>
      <c r="C80" s="86" t="s">
        <v>159</v>
      </c>
      <c r="D80" s="87"/>
      <c r="E80" s="25">
        <v>8592200</v>
      </c>
      <c r="F80" s="25">
        <v>859790.6</v>
      </c>
      <c r="G80" s="25" t="s">
        <v>45</v>
      </c>
      <c r="H80" s="25" t="s">
        <v>45</v>
      </c>
      <c r="I80" s="25">
        <v>859790.6</v>
      </c>
      <c r="J80" s="25">
        <v>7732409.4000000004</v>
      </c>
    </row>
    <row r="81" spans="1:10" ht="61.5" customHeight="1">
      <c r="A81" s="26" t="s">
        <v>160</v>
      </c>
      <c r="B81" s="27" t="s">
        <v>44</v>
      </c>
      <c r="C81" s="71" t="s">
        <v>161</v>
      </c>
      <c r="D81" s="72"/>
      <c r="E81" s="28">
        <v>3339800</v>
      </c>
      <c r="F81" s="28">
        <v>859790.6</v>
      </c>
      <c r="G81" s="28" t="s">
        <v>45</v>
      </c>
      <c r="H81" s="28" t="s">
        <v>45</v>
      </c>
      <c r="I81" s="28">
        <v>859790.6</v>
      </c>
      <c r="J81" s="28">
        <v>2480009.4</v>
      </c>
    </row>
    <row r="82" spans="1:10" ht="73.7" customHeight="1">
      <c r="A82" s="26" t="s">
        <v>162</v>
      </c>
      <c r="B82" s="27" t="s">
        <v>44</v>
      </c>
      <c r="C82" s="71" t="s">
        <v>163</v>
      </c>
      <c r="D82" s="72"/>
      <c r="E82" s="28">
        <v>3339800</v>
      </c>
      <c r="F82" s="28">
        <v>859790.6</v>
      </c>
      <c r="G82" s="28" t="s">
        <v>45</v>
      </c>
      <c r="H82" s="28" t="s">
        <v>45</v>
      </c>
      <c r="I82" s="28">
        <v>859790.6</v>
      </c>
      <c r="J82" s="28">
        <v>2480009.4</v>
      </c>
    </row>
    <row r="83" spans="1:10" ht="24.6" customHeight="1">
      <c r="A83" s="26" t="s">
        <v>164</v>
      </c>
      <c r="B83" s="27" t="s">
        <v>44</v>
      </c>
      <c r="C83" s="71" t="s">
        <v>165</v>
      </c>
      <c r="D83" s="72"/>
      <c r="E83" s="28">
        <v>5252400</v>
      </c>
      <c r="F83" s="28" t="s">
        <v>45</v>
      </c>
      <c r="G83" s="28" t="s">
        <v>45</v>
      </c>
      <c r="H83" s="28" t="s">
        <v>45</v>
      </c>
      <c r="I83" s="28" t="s">
        <v>45</v>
      </c>
      <c r="J83" s="28">
        <v>5252400</v>
      </c>
    </row>
    <row r="84" spans="1:10" ht="24.6" customHeight="1">
      <c r="A84" s="26" t="s">
        <v>166</v>
      </c>
      <c r="B84" s="27" t="s">
        <v>44</v>
      </c>
      <c r="C84" s="71" t="s">
        <v>167</v>
      </c>
      <c r="D84" s="72"/>
      <c r="E84" s="28">
        <v>5252400</v>
      </c>
      <c r="F84" s="28" t="s">
        <v>45</v>
      </c>
      <c r="G84" s="28" t="s">
        <v>45</v>
      </c>
      <c r="H84" s="28" t="s">
        <v>45</v>
      </c>
      <c r="I84" s="28" t="s">
        <v>45</v>
      </c>
      <c r="J84" s="28">
        <v>5252400</v>
      </c>
    </row>
    <row r="85" spans="1:10">
      <c r="A85" s="23" t="s">
        <v>168</v>
      </c>
      <c r="B85" s="24" t="s">
        <v>44</v>
      </c>
      <c r="C85" s="86" t="s">
        <v>169</v>
      </c>
      <c r="D85" s="87"/>
      <c r="E85" s="25">
        <v>30000</v>
      </c>
      <c r="F85" s="25">
        <v>30000</v>
      </c>
      <c r="G85" s="25" t="s">
        <v>45</v>
      </c>
      <c r="H85" s="25" t="s">
        <v>45</v>
      </c>
      <c r="I85" s="25">
        <v>30000</v>
      </c>
      <c r="J85" s="25" t="s">
        <v>45</v>
      </c>
    </row>
    <row r="86" spans="1:10" ht="24.6" customHeight="1">
      <c r="A86" s="23" t="s">
        <v>170</v>
      </c>
      <c r="B86" s="24" t="s">
        <v>44</v>
      </c>
      <c r="C86" s="86" t="s">
        <v>171</v>
      </c>
      <c r="D86" s="87"/>
      <c r="E86" s="25">
        <v>30000</v>
      </c>
      <c r="F86" s="25">
        <v>30000</v>
      </c>
      <c r="G86" s="25" t="s">
        <v>45</v>
      </c>
      <c r="H86" s="25" t="s">
        <v>45</v>
      </c>
      <c r="I86" s="25">
        <v>30000</v>
      </c>
      <c r="J86" s="25" t="s">
        <v>45</v>
      </c>
    </row>
    <row r="87" spans="1:10" ht="36.950000000000003" customHeight="1">
      <c r="A87" s="26" t="s">
        <v>172</v>
      </c>
      <c r="B87" s="27" t="s">
        <v>44</v>
      </c>
      <c r="C87" s="71" t="s">
        <v>173</v>
      </c>
      <c r="D87" s="72"/>
      <c r="E87" s="28">
        <v>20000</v>
      </c>
      <c r="F87" s="28">
        <v>20000</v>
      </c>
      <c r="G87" s="28" t="s">
        <v>45</v>
      </c>
      <c r="H87" s="28" t="s">
        <v>45</v>
      </c>
      <c r="I87" s="28">
        <v>20000</v>
      </c>
      <c r="J87" s="28" t="s">
        <v>45</v>
      </c>
    </row>
    <row r="88" spans="1:10" ht="73.7" customHeight="1">
      <c r="A88" s="41" t="s">
        <v>408</v>
      </c>
      <c r="B88" s="27" t="s">
        <v>44</v>
      </c>
      <c r="C88" s="71" t="s">
        <v>174</v>
      </c>
      <c r="D88" s="72"/>
      <c r="E88" s="28" t="s">
        <v>45</v>
      </c>
      <c r="F88" s="28">
        <v>20000</v>
      </c>
      <c r="G88" s="28" t="s">
        <v>45</v>
      </c>
      <c r="H88" s="28" t="s">
        <v>45</v>
      </c>
      <c r="I88" s="28">
        <v>20000</v>
      </c>
      <c r="J88" s="28" t="s">
        <v>45</v>
      </c>
    </row>
    <row r="89" spans="1:10" ht="24.6" customHeight="1">
      <c r="A89" s="26" t="s">
        <v>170</v>
      </c>
      <c r="B89" s="27" t="s">
        <v>44</v>
      </c>
      <c r="C89" s="71" t="s">
        <v>175</v>
      </c>
      <c r="D89" s="72"/>
      <c r="E89" s="28">
        <v>10000</v>
      </c>
      <c r="F89" s="28">
        <v>10000</v>
      </c>
      <c r="G89" s="28" t="s">
        <v>45</v>
      </c>
      <c r="H89" s="28" t="s">
        <v>45</v>
      </c>
      <c r="I89" s="28">
        <v>10000</v>
      </c>
      <c r="J89" s="28" t="s">
        <v>45</v>
      </c>
    </row>
    <row r="90" spans="1:10" ht="61.5" customHeight="1">
      <c r="A90" s="26" t="s">
        <v>409</v>
      </c>
      <c r="B90" s="27" t="s">
        <v>44</v>
      </c>
      <c r="C90" s="71" t="s">
        <v>176</v>
      </c>
      <c r="D90" s="72"/>
      <c r="E90" s="28" t="s">
        <v>45</v>
      </c>
      <c r="F90" s="28">
        <v>10000</v>
      </c>
      <c r="G90" s="28" t="s">
        <v>45</v>
      </c>
      <c r="H90" s="28" t="s">
        <v>45</v>
      </c>
      <c r="I90" s="28">
        <v>10000</v>
      </c>
      <c r="J90" s="28" t="s">
        <v>45</v>
      </c>
    </row>
    <row r="91" spans="1:10" ht="12.75" customHeight="1">
      <c r="A91" s="26" t="s">
        <v>407</v>
      </c>
      <c r="B91" s="27" t="s">
        <v>44</v>
      </c>
      <c r="C91" s="71" t="s">
        <v>417</v>
      </c>
      <c r="D91" s="72"/>
      <c r="E91" s="40"/>
      <c r="F91" s="40"/>
      <c r="G91" s="40"/>
      <c r="H91" s="25">
        <v>1723200</v>
      </c>
      <c r="I91" s="40"/>
      <c r="J91" s="40"/>
    </row>
  </sheetData>
  <mergeCells count="91">
    <mergeCell ref="C87:D87"/>
    <mergeCell ref="C88:D88"/>
    <mergeCell ref="C89:D89"/>
    <mergeCell ref="C90:D90"/>
    <mergeCell ref="C91:D91"/>
    <mergeCell ref="C86:D86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74:D74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26:D26"/>
    <mergeCell ref="J13:J19"/>
    <mergeCell ref="I14:I19"/>
    <mergeCell ref="H14:H19"/>
    <mergeCell ref="G14:G19"/>
    <mergeCell ref="F13:I13"/>
    <mergeCell ref="C20:D20"/>
    <mergeCell ref="C21:D21"/>
    <mergeCell ref="C22:D22"/>
    <mergeCell ref="C23:D23"/>
    <mergeCell ref="C24:D24"/>
    <mergeCell ref="C25:D25"/>
    <mergeCell ref="A13:A19"/>
    <mergeCell ref="B13:B19"/>
    <mergeCell ref="A12:I12"/>
    <mergeCell ref="A7:A8"/>
    <mergeCell ref="B8:H8"/>
    <mergeCell ref="F14:F19"/>
    <mergeCell ref="E13:E19"/>
    <mergeCell ref="C13:D19"/>
    <mergeCell ref="B9:H9"/>
    <mergeCell ref="A1:H1"/>
    <mergeCell ref="A2:H2"/>
    <mergeCell ref="A3:H3"/>
    <mergeCell ref="A4:H4"/>
    <mergeCell ref="A5:H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9"/>
  <sheetViews>
    <sheetView showGridLines="0" topLeftCell="B130" workbookViewId="0">
      <selection activeCell="G14" sqref="G14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177</v>
      </c>
      <c r="F2" s="6"/>
      <c r="G2" s="6"/>
      <c r="H2" s="6"/>
      <c r="I2" s="6"/>
      <c r="J2" s="6"/>
      <c r="K2" s="6" t="s">
        <v>178</v>
      </c>
      <c r="L2" s="31"/>
    </row>
    <row r="3" spans="1:12" ht="13.5" customHeight="1">
      <c r="A3" s="32"/>
      <c r="B3" s="32"/>
      <c r="C3" s="3"/>
      <c r="D3" s="3"/>
      <c r="E3" s="33"/>
      <c r="F3" s="33"/>
      <c r="G3" s="33"/>
      <c r="H3" s="33"/>
      <c r="I3" s="33"/>
      <c r="J3" s="33"/>
      <c r="K3" s="33"/>
      <c r="L3" s="3"/>
    </row>
    <row r="4" spans="1:12" ht="12.75" customHeight="1">
      <c r="A4" s="88" t="s">
        <v>27</v>
      </c>
      <c r="B4" s="54" t="s">
        <v>28</v>
      </c>
      <c r="C4" s="64" t="s">
        <v>179</v>
      </c>
      <c r="D4" s="65"/>
      <c r="E4" s="63" t="s">
        <v>30</v>
      </c>
      <c r="F4" s="63" t="s">
        <v>180</v>
      </c>
      <c r="G4" s="91" t="s">
        <v>31</v>
      </c>
      <c r="H4" s="92"/>
      <c r="I4" s="92"/>
      <c r="J4" s="93"/>
      <c r="K4" s="91" t="s">
        <v>181</v>
      </c>
      <c r="L4" s="98"/>
    </row>
    <row r="5" spans="1:12" ht="12.75" customHeight="1">
      <c r="A5" s="89"/>
      <c r="B5" s="55"/>
      <c r="C5" s="66"/>
      <c r="D5" s="67"/>
      <c r="E5" s="61"/>
      <c r="F5" s="61"/>
      <c r="G5" s="94"/>
      <c r="H5" s="95"/>
      <c r="I5" s="95"/>
      <c r="J5" s="96"/>
      <c r="K5" s="94"/>
      <c r="L5" s="99"/>
    </row>
    <row r="6" spans="1:12" ht="12.75" customHeight="1">
      <c r="A6" s="89"/>
      <c r="B6" s="55"/>
      <c r="C6" s="66"/>
      <c r="D6" s="67"/>
      <c r="E6" s="61"/>
      <c r="F6" s="61"/>
      <c r="G6" s="60" t="s">
        <v>33</v>
      </c>
      <c r="H6" s="60" t="s">
        <v>34</v>
      </c>
      <c r="I6" s="60" t="s">
        <v>35</v>
      </c>
      <c r="J6" s="76" t="s">
        <v>36</v>
      </c>
      <c r="K6" s="60" t="s">
        <v>182</v>
      </c>
      <c r="L6" s="97" t="s">
        <v>183</v>
      </c>
    </row>
    <row r="7" spans="1:12" ht="12.75" customHeight="1">
      <c r="A7" s="89"/>
      <c r="B7" s="55"/>
      <c r="C7" s="66"/>
      <c r="D7" s="67"/>
      <c r="E7" s="61"/>
      <c r="F7" s="61"/>
      <c r="G7" s="61"/>
      <c r="H7" s="79"/>
      <c r="I7" s="79"/>
      <c r="J7" s="77"/>
      <c r="K7" s="61"/>
      <c r="L7" s="74"/>
    </row>
    <row r="8" spans="1:12" ht="12.75" customHeight="1">
      <c r="A8" s="89"/>
      <c r="B8" s="55"/>
      <c r="C8" s="66"/>
      <c r="D8" s="67"/>
      <c r="E8" s="61"/>
      <c r="F8" s="61"/>
      <c r="G8" s="61"/>
      <c r="H8" s="79"/>
      <c r="I8" s="79"/>
      <c r="J8" s="77"/>
      <c r="K8" s="61"/>
      <c r="L8" s="74"/>
    </row>
    <row r="9" spans="1:12" ht="12.75" customHeight="1">
      <c r="A9" s="89"/>
      <c r="B9" s="55"/>
      <c r="C9" s="66"/>
      <c r="D9" s="67"/>
      <c r="E9" s="61"/>
      <c r="F9" s="61"/>
      <c r="G9" s="61"/>
      <c r="H9" s="79"/>
      <c r="I9" s="79"/>
      <c r="J9" s="77"/>
      <c r="K9" s="61"/>
      <c r="L9" s="74"/>
    </row>
    <row r="10" spans="1:12" ht="12.75" customHeight="1">
      <c r="A10" s="89"/>
      <c r="B10" s="55"/>
      <c r="C10" s="66"/>
      <c r="D10" s="67"/>
      <c r="E10" s="61"/>
      <c r="F10" s="61"/>
      <c r="G10" s="61"/>
      <c r="H10" s="79"/>
      <c r="I10" s="79"/>
      <c r="J10" s="77"/>
      <c r="K10" s="61"/>
      <c r="L10" s="74"/>
    </row>
    <row r="11" spans="1:12" ht="12.75" customHeight="1">
      <c r="A11" s="90"/>
      <c r="B11" s="56"/>
      <c r="C11" s="68"/>
      <c r="D11" s="69"/>
      <c r="E11" s="62"/>
      <c r="F11" s="62"/>
      <c r="G11" s="62"/>
      <c r="H11" s="80"/>
      <c r="I11" s="80"/>
      <c r="J11" s="78"/>
      <c r="K11" s="62"/>
      <c r="L11" s="75"/>
    </row>
    <row r="12" spans="1:12" ht="13.5" customHeight="1">
      <c r="A12" s="17">
        <v>1</v>
      </c>
      <c r="B12" s="18">
        <v>2</v>
      </c>
      <c r="C12" s="84">
        <v>3</v>
      </c>
      <c r="D12" s="85"/>
      <c r="E12" s="20" t="s">
        <v>37</v>
      </c>
      <c r="F12" s="21" t="s">
        <v>38</v>
      </c>
      <c r="G12" s="21" t="s">
        <v>39</v>
      </c>
      <c r="H12" s="20" t="s">
        <v>40</v>
      </c>
      <c r="I12" s="20" t="s">
        <v>41</v>
      </c>
      <c r="J12" s="20" t="s">
        <v>42</v>
      </c>
      <c r="K12" s="34" t="s">
        <v>184</v>
      </c>
      <c r="L12" s="22" t="s">
        <v>185</v>
      </c>
    </row>
    <row r="13" spans="1:12">
      <c r="A13" s="23" t="s">
        <v>186</v>
      </c>
      <c r="B13" s="24" t="s">
        <v>187</v>
      </c>
      <c r="C13" s="86" t="s">
        <v>46</v>
      </c>
      <c r="D13" s="87"/>
      <c r="E13" s="25">
        <v>45701700</v>
      </c>
      <c r="F13" s="25">
        <v>45701700</v>
      </c>
      <c r="G13" s="25">
        <f>G15+G49+G54+G66+G80++G115+G119+G123+G131+G135</f>
        <v>10038593.560000001</v>
      </c>
      <c r="H13" s="25" t="s">
        <v>45</v>
      </c>
      <c r="I13" s="25" t="s">
        <v>45</v>
      </c>
      <c r="J13" s="25">
        <f>IF(IF(G13="-",0,G13)+IF(H13="-",0,H13)+IF(I13="-",0,I13)=0,"-",IF(G13="-",0,G13)+IF(H13="-",0,H13)+IF(I13="-",0,I13))</f>
        <v>10038593.560000001</v>
      </c>
      <c r="K13" s="25">
        <f>E13-G13</f>
        <v>35663106.439999998</v>
      </c>
      <c r="L13" s="25">
        <f>F13-G13</f>
        <v>35663106.439999998</v>
      </c>
    </row>
    <row r="14" spans="1:12">
      <c r="A14" s="26" t="s">
        <v>47</v>
      </c>
      <c r="B14" s="27"/>
      <c r="C14" s="71"/>
      <c r="D14" s="72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188</v>
      </c>
      <c r="B15" s="24" t="s">
        <v>187</v>
      </c>
      <c r="C15" s="86" t="s">
        <v>189</v>
      </c>
      <c r="D15" s="87"/>
      <c r="E15" s="25">
        <v>23914600</v>
      </c>
      <c r="F15" s="25">
        <v>23914600</v>
      </c>
      <c r="G15" s="25">
        <f>G16+G40+G43</f>
        <v>3651189.52</v>
      </c>
      <c r="H15" s="25" t="s">
        <v>45</v>
      </c>
      <c r="I15" s="25" t="s">
        <v>45</v>
      </c>
      <c r="J15" s="25">
        <f t="shared" ref="J15:J63" si="0">IF(IF(G15="-",0,G15)+IF(H15="-",0,H15)+IF(I15="-",0,I15)=0,"-",IF(G15="-",0,G15)+IF(H15="-",0,H15)+IF(I15="-",0,I15))</f>
        <v>3651189.52</v>
      </c>
      <c r="K15" s="25">
        <f>E15-G15</f>
        <v>20263410.48</v>
      </c>
      <c r="L15" s="25">
        <f>F15-G15</f>
        <v>20263410.48</v>
      </c>
    </row>
    <row r="16" spans="1:12" ht="49.15" customHeight="1">
      <c r="A16" s="23" t="s">
        <v>190</v>
      </c>
      <c r="B16" s="24" t="s">
        <v>187</v>
      </c>
      <c r="C16" s="86" t="s">
        <v>191</v>
      </c>
      <c r="D16" s="87"/>
      <c r="E16" s="25">
        <v>23646000</v>
      </c>
      <c r="F16" s="25">
        <v>23646000</v>
      </c>
      <c r="G16" s="25">
        <f>G17+G19+G21+G23+G25+G29+G32+G34+G36+G38</f>
        <v>3579962.08</v>
      </c>
      <c r="H16" s="25" t="s">
        <v>45</v>
      </c>
      <c r="I16" s="25" t="s">
        <v>45</v>
      </c>
      <c r="J16" s="25">
        <f t="shared" si="0"/>
        <v>3579962.08</v>
      </c>
      <c r="K16" s="25">
        <f t="shared" ref="K16:K63" si="1">E16-G16</f>
        <v>20066037.920000002</v>
      </c>
      <c r="L16" s="25">
        <f t="shared" ref="L16:L63" si="2">F16-G16</f>
        <v>20066037.920000002</v>
      </c>
    </row>
    <row r="17" spans="1:12" ht="49.15" customHeight="1">
      <c r="A17" s="23" t="s">
        <v>190</v>
      </c>
      <c r="B17" s="24" t="s">
        <v>187</v>
      </c>
      <c r="C17" s="86" t="s">
        <v>192</v>
      </c>
      <c r="D17" s="87"/>
      <c r="E17" s="25">
        <v>2000</v>
      </c>
      <c r="F17" s="25">
        <v>2000</v>
      </c>
      <c r="G17" s="25">
        <f>G18</f>
        <v>0</v>
      </c>
      <c r="H17" s="25" t="s">
        <v>45</v>
      </c>
      <c r="I17" s="25" t="s">
        <v>45</v>
      </c>
      <c r="J17" s="25" t="str">
        <f t="shared" si="0"/>
        <v>-</v>
      </c>
      <c r="K17" s="25">
        <f t="shared" si="1"/>
        <v>2000</v>
      </c>
      <c r="L17" s="25">
        <f t="shared" si="2"/>
        <v>2000</v>
      </c>
    </row>
    <row r="18" spans="1:12" ht="36.950000000000003" customHeight="1">
      <c r="A18" s="26" t="s">
        <v>193</v>
      </c>
      <c r="B18" s="27" t="s">
        <v>187</v>
      </c>
      <c r="C18" s="71" t="s">
        <v>194</v>
      </c>
      <c r="D18" s="72"/>
      <c r="E18" s="28">
        <v>2000</v>
      </c>
      <c r="F18" s="28">
        <v>2000</v>
      </c>
      <c r="G18" s="28">
        <v>0</v>
      </c>
      <c r="H18" s="28" t="s">
        <v>45</v>
      </c>
      <c r="I18" s="28" t="s">
        <v>45</v>
      </c>
      <c r="J18" s="28" t="str">
        <f t="shared" si="0"/>
        <v>-</v>
      </c>
      <c r="K18" s="42">
        <f t="shared" si="1"/>
        <v>2000</v>
      </c>
      <c r="L18" s="42">
        <f t="shared" si="2"/>
        <v>2000</v>
      </c>
    </row>
    <row r="19" spans="1:12" ht="49.15" customHeight="1">
      <c r="A19" s="23" t="s">
        <v>190</v>
      </c>
      <c r="B19" s="24" t="s">
        <v>187</v>
      </c>
      <c r="C19" s="86" t="s">
        <v>195</v>
      </c>
      <c r="D19" s="87"/>
      <c r="E19" s="25">
        <v>257000</v>
      </c>
      <c r="F19" s="25">
        <v>257000</v>
      </c>
      <c r="G19" s="25">
        <f>G20</f>
        <v>126006</v>
      </c>
      <c r="H19" s="25" t="s">
        <v>45</v>
      </c>
      <c r="I19" s="25" t="s">
        <v>45</v>
      </c>
      <c r="J19" s="25">
        <f t="shared" si="0"/>
        <v>126006</v>
      </c>
      <c r="K19" s="25">
        <f t="shared" si="1"/>
        <v>130994</v>
      </c>
      <c r="L19" s="25">
        <f t="shared" si="2"/>
        <v>130994</v>
      </c>
    </row>
    <row r="20" spans="1:12" ht="36.950000000000003" customHeight="1">
      <c r="A20" s="26" t="s">
        <v>193</v>
      </c>
      <c r="B20" s="27" t="s">
        <v>187</v>
      </c>
      <c r="C20" s="71" t="s">
        <v>196</v>
      </c>
      <c r="D20" s="72"/>
      <c r="E20" s="28">
        <v>257000</v>
      </c>
      <c r="F20" s="28">
        <v>257000</v>
      </c>
      <c r="G20" s="28">
        <v>126006</v>
      </c>
      <c r="H20" s="28" t="s">
        <v>45</v>
      </c>
      <c r="I20" s="28" t="s">
        <v>45</v>
      </c>
      <c r="J20" s="28">
        <f t="shared" si="0"/>
        <v>126006</v>
      </c>
      <c r="K20" s="42">
        <f t="shared" si="1"/>
        <v>130994</v>
      </c>
      <c r="L20" s="42">
        <f t="shared" si="2"/>
        <v>130994</v>
      </c>
    </row>
    <row r="21" spans="1:12" ht="49.15" customHeight="1">
      <c r="A21" s="23" t="s">
        <v>190</v>
      </c>
      <c r="B21" s="24" t="s">
        <v>187</v>
      </c>
      <c r="C21" s="86" t="s">
        <v>197</v>
      </c>
      <c r="D21" s="87"/>
      <c r="E21" s="25">
        <v>28800</v>
      </c>
      <c r="F21" s="25">
        <v>28800</v>
      </c>
      <c r="G21" s="25">
        <f>G22</f>
        <v>19200</v>
      </c>
      <c r="H21" s="25" t="s">
        <v>45</v>
      </c>
      <c r="I21" s="25" t="s">
        <v>45</v>
      </c>
      <c r="J21" s="25">
        <f t="shared" si="0"/>
        <v>19200</v>
      </c>
      <c r="K21" s="25">
        <f t="shared" si="1"/>
        <v>9600</v>
      </c>
      <c r="L21" s="25">
        <f t="shared" si="2"/>
        <v>9600</v>
      </c>
    </row>
    <row r="22" spans="1:12" ht="36.950000000000003" customHeight="1">
      <c r="A22" s="26" t="s">
        <v>193</v>
      </c>
      <c r="B22" s="27" t="s">
        <v>187</v>
      </c>
      <c r="C22" s="71" t="s">
        <v>198</v>
      </c>
      <c r="D22" s="72"/>
      <c r="E22" s="28">
        <v>28800</v>
      </c>
      <c r="F22" s="28">
        <v>28800</v>
      </c>
      <c r="G22" s="28">
        <v>19200</v>
      </c>
      <c r="H22" s="28" t="s">
        <v>45</v>
      </c>
      <c r="I22" s="28" t="s">
        <v>45</v>
      </c>
      <c r="J22" s="28">
        <f t="shared" si="0"/>
        <v>19200</v>
      </c>
      <c r="K22" s="42">
        <f t="shared" si="1"/>
        <v>9600</v>
      </c>
      <c r="L22" s="42">
        <f t="shared" si="2"/>
        <v>9600</v>
      </c>
    </row>
    <row r="23" spans="1:12" ht="49.15" customHeight="1">
      <c r="A23" s="23" t="s">
        <v>190</v>
      </c>
      <c r="B23" s="24" t="s">
        <v>187</v>
      </c>
      <c r="C23" s="86" t="s">
        <v>199</v>
      </c>
      <c r="D23" s="87"/>
      <c r="E23" s="25">
        <v>35000</v>
      </c>
      <c r="F23" s="25">
        <v>35000</v>
      </c>
      <c r="G23" s="25">
        <v>0</v>
      </c>
      <c r="H23" s="25" t="s">
        <v>45</v>
      </c>
      <c r="I23" s="25" t="s">
        <v>45</v>
      </c>
      <c r="J23" s="25" t="str">
        <f t="shared" si="0"/>
        <v>-</v>
      </c>
      <c r="K23" s="43">
        <f t="shared" si="1"/>
        <v>35000</v>
      </c>
      <c r="L23" s="43">
        <f t="shared" si="2"/>
        <v>35000</v>
      </c>
    </row>
    <row r="24" spans="1:12" ht="36.950000000000003" customHeight="1">
      <c r="A24" s="26" t="s">
        <v>193</v>
      </c>
      <c r="B24" s="27" t="s">
        <v>187</v>
      </c>
      <c r="C24" s="71" t="s">
        <v>200</v>
      </c>
      <c r="D24" s="72"/>
      <c r="E24" s="28">
        <v>35000</v>
      </c>
      <c r="F24" s="28">
        <v>35000</v>
      </c>
      <c r="G24" s="28">
        <v>0</v>
      </c>
      <c r="H24" s="28" t="s">
        <v>45</v>
      </c>
      <c r="I24" s="28" t="s">
        <v>45</v>
      </c>
      <c r="J24" s="28" t="str">
        <f t="shared" si="0"/>
        <v>-</v>
      </c>
      <c r="K24" s="42">
        <f t="shared" si="1"/>
        <v>35000</v>
      </c>
      <c r="L24" s="42">
        <f t="shared" si="2"/>
        <v>35000</v>
      </c>
    </row>
    <row r="25" spans="1:12" ht="49.15" customHeight="1">
      <c r="A25" s="23" t="s">
        <v>190</v>
      </c>
      <c r="B25" s="24" t="s">
        <v>187</v>
      </c>
      <c r="C25" s="86" t="s">
        <v>201</v>
      </c>
      <c r="D25" s="87"/>
      <c r="E25" s="25">
        <v>5202300</v>
      </c>
      <c r="F25" s="25">
        <v>5202300</v>
      </c>
      <c r="G25" s="25">
        <f>G26+G27+G28</f>
        <v>3133738.13</v>
      </c>
      <c r="H25" s="25" t="s">
        <v>45</v>
      </c>
      <c r="I25" s="25" t="s">
        <v>45</v>
      </c>
      <c r="J25" s="25">
        <f t="shared" si="0"/>
        <v>3133738.13</v>
      </c>
      <c r="K25" s="25">
        <f t="shared" si="1"/>
        <v>2068561.87</v>
      </c>
      <c r="L25" s="25">
        <f t="shared" si="2"/>
        <v>2068561.87</v>
      </c>
    </row>
    <row r="26" spans="1:12" ht="24.6" customHeight="1">
      <c r="A26" s="26" t="s">
        <v>202</v>
      </c>
      <c r="B26" s="27" t="s">
        <v>187</v>
      </c>
      <c r="C26" s="71" t="s">
        <v>203</v>
      </c>
      <c r="D26" s="72"/>
      <c r="E26" s="28">
        <v>3775600</v>
      </c>
      <c r="F26" s="28">
        <v>3775600</v>
      </c>
      <c r="G26" s="28">
        <v>2335856.7999999998</v>
      </c>
      <c r="H26" s="28" t="s">
        <v>45</v>
      </c>
      <c r="I26" s="28" t="s">
        <v>45</v>
      </c>
      <c r="J26" s="28">
        <f t="shared" si="0"/>
        <v>2335856.7999999998</v>
      </c>
      <c r="K26" s="42">
        <f t="shared" si="1"/>
        <v>1439743.2000000002</v>
      </c>
      <c r="L26" s="42">
        <f t="shared" si="2"/>
        <v>1439743.2000000002</v>
      </c>
    </row>
    <row r="27" spans="1:12" ht="36.950000000000003" customHeight="1">
      <c r="A27" s="26" t="s">
        <v>204</v>
      </c>
      <c r="B27" s="27" t="s">
        <v>187</v>
      </c>
      <c r="C27" s="71" t="s">
        <v>205</v>
      </c>
      <c r="D27" s="72"/>
      <c r="E27" s="28">
        <v>286400</v>
      </c>
      <c r="F27" s="28">
        <v>286400</v>
      </c>
      <c r="G27" s="28">
        <v>141888</v>
      </c>
      <c r="H27" s="28" t="s">
        <v>45</v>
      </c>
      <c r="I27" s="28" t="s">
        <v>45</v>
      </c>
      <c r="J27" s="28">
        <f t="shared" si="0"/>
        <v>141888</v>
      </c>
      <c r="K27" s="42">
        <f t="shared" si="1"/>
        <v>144512</v>
      </c>
      <c r="L27" s="42">
        <f t="shared" si="2"/>
        <v>144512</v>
      </c>
    </row>
    <row r="28" spans="1:12" ht="49.15" customHeight="1">
      <c r="A28" s="26" t="s">
        <v>206</v>
      </c>
      <c r="B28" s="27" t="s">
        <v>187</v>
      </c>
      <c r="C28" s="71" t="s">
        <v>207</v>
      </c>
      <c r="D28" s="72"/>
      <c r="E28" s="28">
        <v>1140300</v>
      </c>
      <c r="F28" s="28">
        <v>1140300</v>
      </c>
      <c r="G28" s="28">
        <v>655993.32999999996</v>
      </c>
      <c r="H28" s="28" t="s">
        <v>45</v>
      </c>
      <c r="I28" s="28" t="s">
        <v>45</v>
      </c>
      <c r="J28" s="28">
        <f t="shared" si="0"/>
        <v>655993.32999999996</v>
      </c>
      <c r="K28" s="42">
        <f t="shared" si="1"/>
        <v>484306.67000000004</v>
      </c>
      <c r="L28" s="42">
        <f t="shared" si="2"/>
        <v>484306.67000000004</v>
      </c>
    </row>
    <row r="29" spans="1:12" ht="49.15" customHeight="1">
      <c r="A29" s="23" t="s">
        <v>190</v>
      </c>
      <c r="B29" s="24" t="s">
        <v>187</v>
      </c>
      <c r="C29" s="86" t="s">
        <v>208</v>
      </c>
      <c r="D29" s="87"/>
      <c r="E29" s="25">
        <v>631100</v>
      </c>
      <c r="F29" s="25">
        <v>631100</v>
      </c>
      <c r="G29" s="25">
        <f>G30+G31</f>
        <v>230767.95</v>
      </c>
      <c r="H29" s="25" t="s">
        <v>45</v>
      </c>
      <c r="I29" s="25" t="s">
        <v>45</v>
      </c>
      <c r="J29" s="25">
        <f t="shared" si="0"/>
        <v>230767.95</v>
      </c>
      <c r="K29" s="25">
        <f t="shared" si="1"/>
        <v>400332.05</v>
      </c>
      <c r="L29" s="25">
        <f t="shared" si="2"/>
        <v>400332.05</v>
      </c>
    </row>
    <row r="30" spans="1:12" ht="36.950000000000003" customHeight="1">
      <c r="A30" s="26" t="s">
        <v>204</v>
      </c>
      <c r="B30" s="27" t="s">
        <v>187</v>
      </c>
      <c r="C30" s="71" t="s">
        <v>209</v>
      </c>
      <c r="D30" s="72"/>
      <c r="E30" s="28">
        <v>15000</v>
      </c>
      <c r="F30" s="28">
        <v>15000</v>
      </c>
      <c r="G30" s="28">
        <v>1600</v>
      </c>
      <c r="H30" s="28" t="s">
        <v>45</v>
      </c>
      <c r="I30" s="28" t="s">
        <v>45</v>
      </c>
      <c r="J30" s="28">
        <f t="shared" si="0"/>
        <v>1600</v>
      </c>
      <c r="K30" s="42">
        <f t="shared" si="1"/>
        <v>13400</v>
      </c>
      <c r="L30" s="42">
        <f t="shared" si="2"/>
        <v>13400</v>
      </c>
    </row>
    <row r="31" spans="1:12" ht="36.950000000000003" customHeight="1">
      <c r="A31" s="26" t="s">
        <v>193</v>
      </c>
      <c r="B31" s="27" t="s">
        <v>187</v>
      </c>
      <c r="C31" s="71" t="s">
        <v>210</v>
      </c>
      <c r="D31" s="72"/>
      <c r="E31" s="28">
        <v>616100</v>
      </c>
      <c r="F31" s="28">
        <v>616100</v>
      </c>
      <c r="G31" s="28">
        <v>229167.95</v>
      </c>
      <c r="H31" s="28" t="s">
        <v>45</v>
      </c>
      <c r="I31" s="28" t="s">
        <v>45</v>
      </c>
      <c r="J31" s="28">
        <f t="shared" si="0"/>
        <v>229167.95</v>
      </c>
      <c r="K31" s="42">
        <f t="shared" si="1"/>
        <v>386932.05</v>
      </c>
      <c r="L31" s="42">
        <f t="shared" si="2"/>
        <v>386932.05</v>
      </c>
    </row>
    <row r="32" spans="1:12" ht="49.15" customHeight="1">
      <c r="A32" s="23" t="s">
        <v>190</v>
      </c>
      <c r="B32" s="24" t="s">
        <v>187</v>
      </c>
      <c r="C32" s="86" t="s">
        <v>211</v>
      </c>
      <c r="D32" s="87"/>
      <c r="E32" s="25">
        <v>200</v>
      </c>
      <c r="F32" s="25">
        <v>200</v>
      </c>
      <c r="G32" s="25">
        <v>200</v>
      </c>
      <c r="H32" s="25" t="s">
        <v>45</v>
      </c>
      <c r="I32" s="25" t="s">
        <v>45</v>
      </c>
      <c r="J32" s="25">
        <f t="shared" si="0"/>
        <v>200</v>
      </c>
      <c r="K32" s="25">
        <f t="shared" si="1"/>
        <v>0</v>
      </c>
      <c r="L32" s="25">
        <f t="shared" si="2"/>
        <v>0</v>
      </c>
    </row>
    <row r="33" spans="1:12" ht="36.950000000000003" customHeight="1">
      <c r="A33" s="26" t="s">
        <v>193</v>
      </c>
      <c r="B33" s="27" t="s">
        <v>187</v>
      </c>
      <c r="C33" s="71" t="s">
        <v>212</v>
      </c>
      <c r="D33" s="72"/>
      <c r="E33" s="28">
        <v>200</v>
      </c>
      <c r="F33" s="28">
        <v>200</v>
      </c>
      <c r="G33" s="28">
        <v>200</v>
      </c>
      <c r="H33" s="28" t="s">
        <v>45</v>
      </c>
      <c r="I33" s="28" t="s">
        <v>45</v>
      </c>
      <c r="J33" s="28">
        <f t="shared" si="0"/>
        <v>200</v>
      </c>
      <c r="K33" s="42">
        <f t="shared" si="1"/>
        <v>0</v>
      </c>
      <c r="L33" s="42">
        <f t="shared" si="2"/>
        <v>0</v>
      </c>
    </row>
    <row r="34" spans="1:12" ht="49.15" customHeight="1">
      <c r="A34" s="23" t="s">
        <v>190</v>
      </c>
      <c r="B34" s="24" t="s">
        <v>187</v>
      </c>
      <c r="C34" s="86" t="s">
        <v>213</v>
      </c>
      <c r="D34" s="87"/>
      <c r="E34" s="25">
        <v>240200</v>
      </c>
      <c r="F34" s="25">
        <v>240200</v>
      </c>
      <c r="G34" s="25">
        <v>0</v>
      </c>
      <c r="H34" s="25" t="s">
        <v>45</v>
      </c>
      <c r="I34" s="25" t="s">
        <v>45</v>
      </c>
      <c r="J34" s="25" t="str">
        <f t="shared" si="0"/>
        <v>-</v>
      </c>
      <c r="K34" s="25">
        <f t="shared" si="1"/>
        <v>240200</v>
      </c>
      <c r="L34" s="25">
        <f t="shared" si="2"/>
        <v>240200</v>
      </c>
    </row>
    <row r="35" spans="1:12" ht="36.950000000000003" customHeight="1">
      <c r="A35" s="26" t="s">
        <v>193</v>
      </c>
      <c r="B35" s="27" t="s">
        <v>187</v>
      </c>
      <c r="C35" s="71" t="s">
        <v>214</v>
      </c>
      <c r="D35" s="72"/>
      <c r="E35" s="28">
        <v>240200</v>
      </c>
      <c r="F35" s="28">
        <v>240200</v>
      </c>
      <c r="G35" s="28">
        <v>0</v>
      </c>
      <c r="H35" s="28" t="s">
        <v>45</v>
      </c>
      <c r="I35" s="28" t="s">
        <v>45</v>
      </c>
      <c r="J35" s="28" t="str">
        <f t="shared" si="0"/>
        <v>-</v>
      </c>
      <c r="K35" s="42">
        <f t="shared" si="1"/>
        <v>240200</v>
      </c>
      <c r="L35" s="42">
        <f t="shared" si="2"/>
        <v>240200</v>
      </c>
    </row>
    <row r="36" spans="1:12" ht="49.15" customHeight="1">
      <c r="A36" s="23" t="s">
        <v>190</v>
      </c>
      <c r="B36" s="24" t="s">
        <v>187</v>
      </c>
      <c r="C36" s="86" t="s">
        <v>215</v>
      </c>
      <c r="D36" s="87"/>
      <c r="E36" s="25">
        <v>17156000</v>
      </c>
      <c r="F36" s="25">
        <v>17156000</v>
      </c>
      <c r="G36" s="25">
        <v>0</v>
      </c>
      <c r="H36" s="25" t="s">
        <v>45</v>
      </c>
      <c r="I36" s="25" t="s">
        <v>45</v>
      </c>
      <c r="J36" s="25" t="str">
        <f t="shared" si="0"/>
        <v>-</v>
      </c>
      <c r="K36" s="25">
        <f t="shared" si="1"/>
        <v>17156000</v>
      </c>
      <c r="L36" s="25">
        <f t="shared" si="2"/>
        <v>17156000</v>
      </c>
    </row>
    <row r="37" spans="1:12" ht="36.950000000000003" customHeight="1">
      <c r="A37" s="26" t="s">
        <v>216</v>
      </c>
      <c r="B37" s="27" t="s">
        <v>187</v>
      </c>
      <c r="C37" s="71" t="s">
        <v>217</v>
      </c>
      <c r="D37" s="72"/>
      <c r="E37" s="28">
        <v>17156000</v>
      </c>
      <c r="F37" s="28">
        <v>17156000</v>
      </c>
      <c r="G37" s="28">
        <v>0</v>
      </c>
      <c r="H37" s="28" t="s">
        <v>45</v>
      </c>
      <c r="I37" s="28" t="s">
        <v>45</v>
      </c>
      <c r="J37" s="28" t="str">
        <f t="shared" si="0"/>
        <v>-</v>
      </c>
      <c r="K37" s="42">
        <f t="shared" si="1"/>
        <v>17156000</v>
      </c>
      <c r="L37" s="42">
        <f t="shared" si="2"/>
        <v>17156000</v>
      </c>
    </row>
    <row r="38" spans="1:12" ht="49.15" customHeight="1">
      <c r="A38" s="23" t="s">
        <v>190</v>
      </c>
      <c r="B38" s="24" t="s">
        <v>187</v>
      </c>
      <c r="C38" s="86" t="s">
        <v>218</v>
      </c>
      <c r="D38" s="87"/>
      <c r="E38" s="25">
        <v>93400</v>
      </c>
      <c r="F38" s="25">
        <v>93400</v>
      </c>
      <c r="G38" s="25">
        <f>G39</f>
        <v>70050</v>
      </c>
      <c r="H38" s="25" t="s">
        <v>45</v>
      </c>
      <c r="I38" s="25" t="s">
        <v>45</v>
      </c>
      <c r="J38" s="25">
        <f t="shared" si="0"/>
        <v>70050</v>
      </c>
      <c r="K38" s="25">
        <f t="shared" si="1"/>
        <v>23350</v>
      </c>
      <c r="L38" s="25">
        <f t="shared" si="2"/>
        <v>23350</v>
      </c>
    </row>
    <row r="39" spans="1:12">
      <c r="A39" s="26" t="s">
        <v>158</v>
      </c>
      <c r="B39" s="27" t="s">
        <v>187</v>
      </c>
      <c r="C39" s="71" t="s">
        <v>219</v>
      </c>
      <c r="D39" s="72"/>
      <c r="E39" s="28">
        <v>93400</v>
      </c>
      <c r="F39" s="28">
        <v>93400</v>
      </c>
      <c r="G39" s="28">
        <v>70050</v>
      </c>
      <c r="H39" s="28" t="s">
        <v>45</v>
      </c>
      <c r="I39" s="28" t="s">
        <v>45</v>
      </c>
      <c r="J39" s="28">
        <f t="shared" si="0"/>
        <v>70050</v>
      </c>
      <c r="K39" s="42">
        <f t="shared" si="1"/>
        <v>23350</v>
      </c>
      <c r="L39" s="42">
        <f t="shared" si="2"/>
        <v>23350</v>
      </c>
    </row>
    <row r="40" spans="1:12">
      <c r="A40" s="23" t="s">
        <v>220</v>
      </c>
      <c r="B40" s="24" t="s">
        <v>187</v>
      </c>
      <c r="C40" s="86" t="s">
        <v>221</v>
      </c>
      <c r="D40" s="87"/>
      <c r="E40" s="25">
        <v>10000</v>
      </c>
      <c r="F40" s="25">
        <v>10000</v>
      </c>
      <c r="G40" s="25">
        <f>G41</f>
        <v>0</v>
      </c>
      <c r="H40" s="25" t="s">
        <v>45</v>
      </c>
      <c r="I40" s="25" t="s">
        <v>45</v>
      </c>
      <c r="J40" s="25" t="str">
        <f t="shared" si="0"/>
        <v>-</v>
      </c>
      <c r="K40" s="25">
        <f t="shared" si="1"/>
        <v>10000</v>
      </c>
      <c r="L40" s="25">
        <f t="shared" si="2"/>
        <v>10000</v>
      </c>
    </row>
    <row r="41" spans="1:12">
      <c r="A41" s="23" t="s">
        <v>220</v>
      </c>
      <c r="B41" s="24" t="s">
        <v>187</v>
      </c>
      <c r="C41" s="86" t="s">
        <v>222</v>
      </c>
      <c r="D41" s="87"/>
      <c r="E41" s="25">
        <v>10000</v>
      </c>
      <c r="F41" s="25">
        <v>10000</v>
      </c>
      <c r="G41" s="25">
        <f>G42</f>
        <v>0</v>
      </c>
      <c r="H41" s="25" t="s">
        <v>45</v>
      </c>
      <c r="I41" s="25" t="s">
        <v>45</v>
      </c>
      <c r="J41" s="25" t="str">
        <f t="shared" si="0"/>
        <v>-</v>
      </c>
      <c r="K41" s="25">
        <f t="shared" si="1"/>
        <v>10000</v>
      </c>
      <c r="L41" s="25">
        <f t="shared" si="2"/>
        <v>10000</v>
      </c>
    </row>
    <row r="42" spans="1:12">
      <c r="A42" s="26" t="s">
        <v>223</v>
      </c>
      <c r="B42" s="27" t="s">
        <v>187</v>
      </c>
      <c r="C42" s="71" t="s">
        <v>224</v>
      </c>
      <c r="D42" s="72"/>
      <c r="E42" s="28">
        <v>10000</v>
      </c>
      <c r="F42" s="28">
        <v>10000</v>
      </c>
      <c r="G42" s="28">
        <v>0</v>
      </c>
      <c r="H42" s="28" t="s">
        <v>45</v>
      </c>
      <c r="I42" s="28" t="s">
        <v>45</v>
      </c>
      <c r="J42" s="28" t="str">
        <f t="shared" si="0"/>
        <v>-</v>
      </c>
      <c r="K42" s="25">
        <f t="shared" si="1"/>
        <v>10000</v>
      </c>
      <c r="L42" s="25">
        <f t="shared" si="2"/>
        <v>10000</v>
      </c>
    </row>
    <row r="43" spans="1:12">
      <c r="A43" s="23" t="s">
        <v>225</v>
      </c>
      <c r="B43" s="24" t="s">
        <v>187</v>
      </c>
      <c r="C43" s="86" t="s">
        <v>226</v>
      </c>
      <c r="D43" s="87"/>
      <c r="E43" s="25">
        <v>258600</v>
      </c>
      <c r="F43" s="25">
        <v>258600</v>
      </c>
      <c r="G43" s="25">
        <f>G44</f>
        <v>71227.44</v>
      </c>
      <c r="H43" s="25" t="s">
        <v>45</v>
      </c>
      <c r="I43" s="25" t="s">
        <v>45</v>
      </c>
      <c r="J43" s="25">
        <f t="shared" si="0"/>
        <v>71227.44</v>
      </c>
      <c r="K43" s="25">
        <f t="shared" si="1"/>
        <v>187372.56</v>
      </c>
      <c r="L43" s="25">
        <f t="shared" si="2"/>
        <v>187372.56</v>
      </c>
    </row>
    <row r="44" spans="1:12">
      <c r="A44" s="23" t="s">
        <v>225</v>
      </c>
      <c r="B44" s="24" t="s">
        <v>187</v>
      </c>
      <c r="C44" s="86" t="s">
        <v>227</v>
      </c>
      <c r="D44" s="87"/>
      <c r="E44" s="25">
        <v>258600</v>
      </c>
      <c r="F44" s="25">
        <v>258600</v>
      </c>
      <c r="G44" s="25">
        <f>G45+G46+G47+G48</f>
        <v>71227.44</v>
      </c>
      <c r="H44" s="25" t="s">
        <v>45</v>
      </c>
      <c r="I44" s="25" t="s">
        <v>45</v>
      </c>
      <c r="J44" s="25">
        <f t="shared" si="0"/>
        <v>71227.44</v>
      </c>
      <c r="K44" s="25">
        <f t="shared" si="1"/>
        <v>187372.56</v>
      </c>
      <c r="L44" s="25">
        <f t="shared" si="2"/>
        <v>187372.56</v>
      </c>
    </row>
    <row r="45" spans="1:12" ht="36.950000000000003" customHeight="1">
      <c r="A45" s="26" t="s">
        <v>193</v>
      </c>
      <c r="B45" s="27" t="s">
        <v>187</v>
      </c>
      <c r="C45" s="71" t="s">
        <v>228</v>
      </c>
      <c r="D45" s="72"/>
      <c r="E45" s="28">
        <v>185000</v>
      </c>
      <c r="F45" s="28">
        <v>185000</v>
      </c>
      <c r="G45" s="28">
        <v>9578.44</v>
      </c>
      <c r="H45" s="28" t="s">
        <v>45</v>
      </c>
      <c r="I45" s="28" t="s">
        <v>45</v>
      </c>
      <c r="J45" s="28">
        <f t="shared" si="0"/>
        <v>9578.44</v>
      </c>
      <c r="K45" s="42">
        <f t="shared" si="1"/>
        <v>175421.56</v>
      </c>
      <c r="L45" s="42">
        <f t="shared" si="2"/>
        <v>175421.56</v>
      </c>
    </row>
    <row r="46" spans="1:12" ht="24.6" customHeight="1">
      <c r="A46" s="26" t="s">
        <v>229</v>
      </c>
      <c r="B46" s="27" t="s">
        <v>187</v>
      </c>
      <c r="C46" s="71" t="s">
        <v>230</v>
      </c>
      <c r="D46" s="72"/>
      <c r="E46" s="28">
        <v>13600</v>
      </c>
      <c r="F46" s="28">
        <v>13600</v>
      </c>
      <c r="G46" s="28">
        <v>6109</v>
      </c>
      <c r="H46" s="28" t="s">
        <v>45</v>
      </c>
      <c r="I46" s="28" t="s">
        <v>45</v>
      </c>
      <c r="J46" s="28">
        <f t="shared" si="0"/>
        <v>6109</v>
      </c>
      <c r="K46" s="42">
        <f t="shared" si="1"/>
        <v>7491</v>
      </c>
      <c r="L46" s="42">
        <f t="shared" si="2"/>
        <v>7491</v>
      </c>
    </row>
    <row r="47" spans="1:12">
      <c r="A47" s="26" t="s">
        <v>231</v>
      </c>
      <c r="B47" s="27" t="s">
        <v>187</v>
      </c>
      <c r="C47" s="71" t="s">
        <v>232</v>
      </c>
      <c r="D47" s="72"/>
      <c r="E47" s="28">
        <v>10000</v>
      </c>
      <c r="F47" s="28">
        <v>10000</v>
      </c>
      <c r="G47" s="28">
        <v>5540</v>
      </c>
      <c r="H47" s="28" t="s">
        <v>45</v>
      </c>
      <c r="I47" s="28" t="s">
        <v>45</v>
      </c>
      <c r="J47" s="28">
        <f t="shared" si="0"/>
        <v>5540</v>
      </c>
      <c r="K47" s="42">
        <f t="shared" si="1"/>
        <v>4460</v>
      </c>
      <c r="L47" s="42">
        <f t="shared" si="2"/>
        <v>4460</v>
      </c>
    </row>
    <row r="48" spans="1:12">
      <c r="A48" s="26" t="s">
        <v>233</v>
      </c>
      <c r="B48" s="27" t="s">
        <v>187</v>
      </c>
      <c r="C48" s="71" t="s">
        <v>234</v>
      </c>
      <c r="D48" s="72"/>
      <c r="E48" s="28">
        <v>50000</v>
      </c>
      <c r="F48" s="28">
        <v>50000</v>
      </c>
      <c r="G48" s="28">
        <v>50000</v>
      </c>
      <c r="H48" s="28" t="s">
        <v>45</v>
      </c>
      <c r="I48" s="28" t="s">
        <v>45</v>
      </c>
      <c r="J48" s="28">
        <f t="shared" si="0"/>
        <v>50000</v>
      </c>
      <c r="K48" s="25">
        <f t="shared" si="1"/>
        <v>0</v>
      </c>
      <c r="L48" s="25">
        <f t="shared" si="2"/>
        <v>0</v>
      </c>
    </row>
    <row r="49" spans="1:12">
      <c r="A49" s="23" t="s">
        <v>235</v>
      </c>
      <c r="B49" s="24" t="s">
        <v>187</v>
      </c>
      <c r="C49" s="86" t="s">
        <v>236</v>
      </c>
      <c r="D49" s="87"/>
      <c r="E49" s="25">
        <v>231100</v>
      </c>
      <c r="F49" s="25">
        <v>231100</v>
      </c>
      <c r="G49" s="25">
        <f>G50</f>
        <v>118331.29999999999</v>
      </c>
      <c r="H49" s="25" t="s">
        <v>45</v>
      </c>
      <c r="I49" s="25" t="s">
        <v>45</v>
      </c>
      <c r="J49" s="25">
        <f t="shared" si="0"/>
        <v>118331.29999999999</v>
      </c>
      <c r="K49" s="25">
        <f t="shared" si="1"/>
        <v>112768.70000000001</v>
      </c>
      <c r="L49" s="25">
        <f t="shared" si="2"/>
        <v>112768.70000000001</v>
      </c>
    </row>
    <row r="50" spans="1:12">
      <c r="A50" s="23" t="s">
        <v>237</v>
      </c>
      <c r="B50" s="24" t="s">
        <v>187</v>
      </c>
      <c r="C50" s="86" t="s">
        <v>238</v>
      </c>
      <c r="D50" s="87"/>
      <c r="E50" s="25">
        <v>231100</v>
      </c>
      <c r="F50" s="25">
        <v>231100</v>
      </c>
      <c r="G50" s="25">
        <f>G51</f>
        <v>118331.29999999999</v>
      </c>
      <c r="H50" s="25" t="s">
        <v>45</v>
      </c>
      <c r="I50" s="25" t="s">
        <v>45</v>
      </c>
      <c r="J50" s="25">
        <f t="shared" si="0"/>
        <v>118331.29999999999</v>
      </c>
      <c r="K50" s="25">
        <f t="shared" si="1"/>
        <v>112768.70000000001</v>
      </c>
      <c r="L50" s="25">
        <f t="shared" si="2"/>
        <v>112768.70000000001</v>
      </c>
    </row>
    <row r="51" spans="1:12">
      <c r="A51" s="23" t="s">
        <v>237</v>
      </c>
      <c r="B51" s="24" t="s">
        <v>187</v>
      </c>
      <c r="C51" s="86" t="s">
        <v>239</v>
      </c>
      <c r="D51" s="87"/>
      <c r="E51" s="25">
        <v>231100</v>
      </c>
      <c r="F51" s="25">
        <v>231100</v>
      </c>
      <c r="G51" s="25">
        <f>G52+G53</f>
        <v>118331.29999999999</v>
      </c>
      <c r="H51" s="25" t="s">
        <v>45</v>
      </c>
      <c r="I51" s="25" t="s">
        <v>45</v>
      </c>
      <c r="J51" s="25">
        <f t="shared" si="0"/>
        <v>118331.29999999999</v>
      </c>
      <c r="K51" s="25">
        <f t="shared" si="1"/>
        <v>112768.70000000001</v>
      </c>
      <c r="L51" s="25">
        <f t="shared" si="2"/>
        <v>112768.70000000001</v>
      </c>
    </row>
    <row r="52" spans="1:12" ht="24.6" customHeight="1">
      <c r="A52" s="26" t="s">
        <v>202</v>
      </c>
      <c r="B52" s="27" t="s">
        <v>187</v>
      </c>
      <c r="C52" s="71" t="s">
        <v>240</v>
      </c>
      <c r="D52" s="72"/>
      <c r="E52" s="28">
        <v>177500</v>
      </c>
      <c r="F52" s="28">
        <v>177500</v>
      </c>
      <c r="G52" s="28">
        <v>92306.48</v>
      </c>
      <c r="H52" s="28" t="s">
        <v>45</v>
      </c>
      <c r="I52" s="28" t="s">
        <v>45</v>
      </c>
      <c r="J52" s="28">
        <f t="shared" si="0"/>
        <v>92306.48</v>
      </c>
      <c r="K52" s="42">
        <f t="shared" si="1"/>
        <v>85193.52</v>
      </c>
      <c r="L52" s="42">
        <f t="shared" si="2"/>
        <v>85193.52</v>
      </c>
    </row>
    <row r="53" spans="1:12" ht="49.15" customHeight="1">
      <c r="A53" s="26" t="s">
        <v>206</v>
      </c>
      <c r="B53" s="27" t="s">
        <v>187</v>
      </c>
      <c r="C53" s="71" t="s">
        <v>241</v>
      </c>
      <c r="D53" s="72"/>
      <c r="E53" s="28">
        <v>53600</v>
      </c>
      <c r="F53" s="28">
        <v>53600</v>
      </c>
      <c r="G53" s="28">
        <v>26024.82</v>
      </c>
      <c r="H53" s="28" t="s">
        <v>45</v>
      </c>
      <c r="I53" s="28" t="s">
        <v>45</v>
      </c>
      <c r="J53" s="28">
        <f t="shared" si="0"/>
        <v>26024.82</v>
      </c>
      <c r="K53" s="42">
        <f t="shared" si="1"/>
        <v>27575.18</v>
      </c>
      <c r="L53" s="42">
        <f t="shared" si="2"/>
        <v>27575.18</v>
      </c>
    </row>
    <row r="54" spans="1:12" ht="24.6" customHeight="1">
      <c r="A54" s="23" t="s">
        <v>242</v>
      </c>
      <c r="B54" s="24" t="s">
        <v>187</v>
      </c>
      <c r="C54" s="86" t="s">
        <v>243</v>
      </c>
      <c r="D54" s="87"/>
      <c r="E54" s="25">
        <v>87700</v>
      </c>
      <c r="F54" s="25">
        <v>87700</v>
      </c>
      <c r="G54" s="25">
        <f>G55+G58+G61</f>
        <v>44822</v>
      </c>
      <c r="H54" s="25" t="s">
        <v>45</v>
      </c>
      <c r="I54" s="25" t="s">
        <v>45</v>
      </c>
      <c r="J54" s="25">
        <f t="shared" si="0"/>
        <v>44822</v>
      </c>
      <c r="K54" s="25">
        <f t="shared" si="1"/>
        <v>42878</v>
      </c>
      <c r="L54" s="25">
        <f t="shared" si="2"/>
        <v>42878</v>
      </c>
    </row>
    <row r="55" spans="1:12" ht="36.950000000000003" customHeight="1">
      <c r="A55" s="23" t="s">
        <v>244</v>
      </c>
      <c r="B55" s="24" t="s">
        <v>187</v>
      </c>
      <c r="C55" s="86" t="s">
        <v>245</v>
      </c>
      <c r="D55" s="87"/>
      <c r="E55" s="25">
        <v>12000</v>
      </c>
      <c r="F55" s="25">
        <v>12000</v>
      </c>
      <c r="G55" s="25">
        <f>G56</f>
        <v>0</v>
      </c>
      <c r="H55" s="25" t="s">
        <v>45</v>
      </c>
      <c r="I55" s="25" t="s">
        <v>45</v>
      </c>
      <c r="J55" s="25" t="str">
        <f t="shared" si="0"/>
        <v>-</v>
      </c>
      <c r="K55" s="25">
        <f t="shared" si="1"/>
        <v>12000</v>
      </c>
      <c r="L55" s="25">
        <f t="shared" si="2"/>
        <v>12000</v>
      </c>
    </row>
    <row r="56" spans="1:12" ht="36.950000000000003" customHeight="1">
      <c r="A56" s="23" t="s">
        <v>244</v>
      </c>
      <c r="B56" s="24" t="s">
        <v>187</v>
      </c>
      <c r="C56" s="86" t="s">
        <v>246</v>
      </c>
      <c r="D56" s="87"/>
      <c r="E56" s="25">
        <v>12000</v>
      </c>
      <c r="F56" s="25">
        <v>12000</v>
      </c>
      <c r="G56" s="25">
        <f>G57</f>
        <v>0</v>
      </c>
      <c r="H56" s="25" t="s">
        <v>45</v>
      </c>
      <c r="I56" s="25" t="s">
        <v>45</v>
      </c>
      <c r="J56" s="25" t="str">
        <f t="shared" si="0"/>
        <v>-</v>
      </c>
      <c r="K56" s="25">
        <f t="shared" si="1"/>
        <v>12000</v>
      </c>
      <c r="L56" s="25">
        <f t="shared" si="2"/>
        <v>12000</v>
      </c>
    </row>
    <row r="57" spans="1:12" ht="36.950000000000003" customHeight="1">
      <c r="A57" s="26" t="s">
        <v>193</v>
      </c>
      <c r="B57" s="27" t="s">
        <v>187</v>
      </c>
      <c r="C57" s="71" t="s">
        <v>247</v>
      </c>
      <c r="D57" s="72"/>
      <c r="E57" s="28">
        <v>12000</v>
      </c>
      <c r="F57" s="28">
        <v>12000</v>
      </c>
      <c r="G57" s="28">
        <v>0</v>
      </c>
      <c r="H57" s="28" t="s">
        <v>45</v>
      </c>
      <c r="I57" s="28" t="s">
        <v>45</v>
      </c>
      <c r="J57" s="28" t="str">
        <f t="shared" si="0"/>
        <v>-</v>
      </c>
      <c r="K57" s="42">
        <f t="shared" si="1"/>
        <v>12000</v>
      </c>
      <c r="L57" s="42">
        <f t="shared" si="2"/>
        <v>12000</v>
      </c>
    </row>
    <row r="58" spans="1:12">
      <c r="A58" s="23" t="s">
        <v>248</v>
      </c>
      <c r="B58" s="24" t="s">
        <v>187</v>
      </c>
      <c r="C58" s="86" t="s">
        <v>249</v>
      </c>
      <c r="D58" s="87"/>
      <c r="E58" s="25">
        <v>57000</v>
      </c>
      <c r="F58" s="25">
        <v>57000</v>
      </c>
      <c r="G58" s="25">
        <f>G59</f>
        <v>44822</v>
      </c>
      <c r="H58" s="25" t="s">
        <v>45</v>
      </c>
      <c r="I58" s="25" t="s">
        <v>45</v>
      </c>
      <c r="J58" s="25">
        <f t="shared" si="0"/>
        <v>44822</v>
      </c>
      <c r="K58" s="25">
        <f t="shared" si="1"/>
        <v>12178</v>
      </c>
      <c r="L58" s="25">
        <f t="shared" si="2"/>
        <v>12178</v>
      </c>
    </row>
    <row r="59" spans="1:12">
      <c r="A59" s="23" t="s">
        <v>248</v>
      </c>
      <c r="B59" s="24" t="s">
        <v>187</v>
      </c>
      <c r="C59" s="86" t="s">
        <v>250</v>
      </c>
      <c r="D59" s="87"/>
      <c r="E59" s="25">
        <v>57000</v>
      </c>
      <c r="F59" s="25">
        <v>57000</v>
      </c>
      <c r="G59" s="25">
        <f>G60</f>
        <v>44822</v>
      </c>
      <c r="H59" s="25" t="s">
        <v>45</v>
      </c>
      <c r="I59" s="25" t="s">
        <v>45</v>
      </c>
      <c r="J59" s="25">
        <f t="shared" si="0"/>
        <v>44822</v>
      </c>
      <c r="K59" s="25">
        <f t="shared" si="1"/>
        <v>12178</v>
      </c>
      <c r="L59" s="25">
        <f t="shared" si="2"/>
        <v>12178</v>
      </c>
    </row>
    <row r="60" spans="1:12" ht="36.950000000000003" customHeight="1">
      <c r="A60" s="26" t="s">
        <v>193</v>
      </c>
      <c r="B60" s="27" t="s">
        <v>187</v>
      </c>
      <c r="C60" s="71" t="s">
        <v>251</v>
      </c>
      <c r="D60" s="72"/>
      <c r="E60" s="28">
        <v>57000</v>
      </c>
      <c r="F60" s="28">
        <v>57000</v>
      </c>
      <c r="G60" s="28">
        <v>44822</v>
      </c>
      <c r="H60" s="28" t="s">
        <v>45</v>
      </c>
      <c r="I60" s="28" t="s">
        <v>45</v>
      </c>
      <c r="J60" s="28">
        <f t="shared" si="0"/>
        <v>44822</v>
      </c>
      <c r="K60" s="42">
        <f t="shared" si="1"/>
        <v>12178</v>
      </c>
      <c r="L60" s="42">
        <f t="shared" si="2"/>
        <v>12178</v>
      </c>
    </row>
    <row r="61" spans="1:12" ht="36.950000000000003" customHeight="1">
      <c r="A61" s="23" t="s">
        <v>252</v>
      </c>
      <c r="B61" s="24" t="s">
        <v>187</v>
      </c>
      <c r="C61" s="86" t="s">
        <v>253</v>
      </c>
      <c r="D61" s="87"/>
      <c r="E61" s="25">
        <v>18700</v>
      </c>
      <c r="F61" s="25">
        <v>18700</v>
      </c>
      <c r="G61" s="25">
        <f>G62</f>
        <v>0</v>
      </c>
      <c r="H61" s="25" t="s">
        <v>45</v>
      </c>
      <c r="I61" s="25" t="s">
        <v>45</v>
      </c>
      <c r="J61" s="25" t="str">
        <f t="shared" si="0"/>
        <v>-</v>
      </c>
      <c r="K61" s="25">
        <f t="shared" si="1"/>
        <v>18700</v>
      </c>
      <c r="L61" s="25">
        <f t="shared" si="2"/>
        <v>18700</v>
      </c>
    </row>
    <row r="62" spans="1:12" ht="36.950000000000003" customHeight="1">
      <c r="A62" s="23" t="s">
        <v>252</v>
      </c>
      <c r="B62" s="24" t="s">
        <v>187</v>
      </c>
      <c r="C62" s="86" t="s">
        <v>254</v>
      </c>
      <c r="D62" s="87"/>
      <c r="E62" s="25">
        <v>5000</v>
      </c>
      <c r="F62" s="25">
        <v>5000</v>
      </c>
      <c r="G62" s="25">
        <f>G63</f>
        <v>0</v>
      </c>
      <c r="H62" s="25" t="s">
        <v>45</v>
      </c>
      <c r="I62" s="25" t="s">
        <v>45</v>
      </c>
      <c r="J62" s="25" t="str">
        <f t="shared" si="0"/>
        <v>-</v>
      </c>
      <c r="K62" s="25">
        <f t="shared" si="1"/>
        <v>5000</v>
      </c>
      <c r="L62" s="25">
        <f t="shared" si="2"/>
        <v>5000</v>
      </c>
    </row>
    <row r="63" spans="1:12" ht="36.950000000000003" customHeight="1">
      <c r="A63" s="26" t="s">
        <v>193</v>
      </c>
      <c r="B63" s="27" t="s">
        <v>187</v>
      </c>
      <c r="C63" s="71" t="s">
        <v>255</v>
      </c>
      <c r="D63" s="72"/>
      <c r="E63" s="28">
        <v>5000</v>
      </c>
      <c r="F63" s="28">
        <v>5000</v>
      </c>
      <c r="G63" s="28">
        <v>0</v>
      </c>
      <c r="H63" s="28" t="s">
        <v>45</v>
      </c>
      <c r="I63" s="28" t="s">
        <v>45</v>
      </c>
      <c r="J63" s="28" t="str">
        <f t="shared" si="0"/>
        <v>-</v>
      </c>
      <c r="K63" s="42">
        <f t="shared" si="1"/>
        <v>5000</v>
      </c>
      <c r="L63" s="42">
        <f t="shared" si="2"/>
        <v>5000</v>
      </c>
    </row>
    <row r="64" spans="1:12" ht="36.950000000000003" customHeight="1">
      <c r="A64" s="23" t="s">
        <v>252</v>
      </c>
      <c r="B64" s="24" t="s">
        <v>187</v>
      </c>
      <c r="C64" s="86" t="s">
        <v>256</v>
      </c>
      <c r="D64" s="87"/>
      <c r="E64" s="25">
        <v>13700</v>
      </c>
      <c r="F64" s="25">
        <v>13700</v>
      </c>
      <c r="G64" s="25">
        <f>G65</f>
        <v>0</v>
      </c>
      <c r="H64" s="25" t="s">
        <v>45</v>
      </c>
      <c r="I64" s="25" t="s">
        <v>45</v>
      </c>
      <c r="J64" s="25" t="str">
        <f t="shared" ref="J64:J110" si="3">IF(IF(G64="-",0,G64)+IF(H64="-",0,H64)+IF(I64="-",0,I64)=0,"-",IF(G64="-",0,G64)+IF(H64="-",0,H64)+IF(I64="-",0,I64))</f>
        <v>-</v>
      </c>
      <c r="K64" s="25">
        <v>13700</v>
      </c>
      <c r="L64" s="25">
        <v>13700</v>
      </c>
    </row>
    <row r="65" spans="1:12" ht="36.950000000000003" customHeight="1">
      <c r="A65" s="26" t="s">
        <v>193</v>
      </c>
      <c r="B65" s="27" t="s">
        <v>187</v>
      </c>
      <c r="C65" s="71" t="s">
        <v>257</v>
      </c>
      <c r="D65" s="72"/>
      <c r="E65" s="28">
        <v>13700</v>
      </c>
      <c r="F65" s="28">
        <v>13700</v>
      </c>
      <c r="G65" s="28">
        <v>0</v>
      </c>
      <c r="H65" s="28" t="s">
        <v>45</v>
      </c>
      <c r="I65" s="28" t="s">
        <v>45</v>
      </c>
      <c r="J65" s="28" t="str">
        <f t="shared" si="3"/>
        <v>-</v>
      </c>
      <c r="K65" s="28">
        <v>13700</v>
      </c>
      <c r="L65" s="28">
        <v>13700</v>
      </c>
    </row>
    <row r="66" spans="1:12">
      <c r="A66" s="23" t="s">
        <v>258</v>
      </c>
      <c r="B66" s="24" t="s">
        <v>187</v>
      </c>
      <c r="C66" s="86" t="s">
        <v>259</v>
      </c>
      <c r="D66" s="87"/>
      <c r="E66" s="25">
        <v>4251100</v>
      </c>
      <c r="F66" s="25">
        <v>4251100</v>
      </c>
      <c r="G66" s="25">
        <f>G67+G74+G77</f>
        <v>931965.6</v>
      </c>
      <c r="H66" s="25" t="s">
        <v>45</v>
      </c>
      <c r="I66" s="25" t="s">
        <v>45</v>
      </c>
      <c r="J66" s="25">
        <f t="shared" si="3"/>
        <v>931965.6</v>
      </c>
      <c r="K66" s="25">
        <f t="shared" ref="K66:K69" si="4">E66-G66</f>
        <v>3319134.4</v>
      </c>
      <c r="L66" s="25">
        <f t="shared" ref="L66:L69" si="5">F66-G66</f>
        <v>3319134.4</v>
      </c>
    </row>
    <row r="67" spans="1:12">
      <c r="A67" s="23" t="s">
        <v>260</v>
      </c>
      <c r="B67" s="24" t="s">
        <v>187</v>
      </c>
      <c r="C67" s="86" t="s">
        <v>261</v>
      </c>
      <c r="D67" s="87"/>
      <c r="E67" s="25">
        <v>811800</v>
      </c>
      <c r="F67" s="25">
        <v>811800</v>
      </c>
      <c r="G67" s="25">
        <f>G68+G70</f>
        <v>46400</v>
      </c>
      <c r="H67" s="25" t="s">
        <v>45</v>
      </c>
      <c r="I67" s="25" t="s">
        <v>45</v>
      </c>
      <c r="J67" s="25">
        <f t="shared" si="3"/>
        <v>46400</v>
      </c>
      <c r="K67" s="25">
        <f t="shared" si="4"/>
        <v>765400</v>
      </c>
      <c r="L67" s="25">
        <f t="shared" si="5"/>
        <v>765400</v>
      </c>
    </row>
    <row r="68" spans="1:12">
      <c r="A68" s="23" t="s">
        <v>260</v>
      </c>
      <c r="B68" s="24" t="s">
        <v>187</v>
      </c>
      <c r="C68" s="86" t="s">
        <v>262</v>
      </c>
      <c r="D68" s="87"/>
      <c r="E68" s="25">
        <v>600000</v>
      </c>
      <c r="F68" s="25">
        <v>600000</v>
      </c>
      <c r="G68" s="25">
        <f>G69</f>
        <v>0</v>
      </c>
      <c r="H68" s="25" t="s">
        <v>45</v>
      </c>
      <c r="I68" s="25" t="s">
        <v>45</v>
      </c>
      <c r="J68" s="25" t="str">
        <f t="shared" si="3"/>
        <v>-</v>
      </c>
      <c r="K68" s="25">
        <f t="shared" si="4"/>
        <v>600000</v>
      </c>
      <c r="L68" s="25">
        <f t="shared" si="5"/>
        <v>600000</v>
      </c>
    </row>
    <row r="69" spans="1:12" ht="36.950000000000003" customHeight="1">
      <c r="A69" s="26" t="s">
        <v>193</v>
      </c>
      <c r="B69" s="27" t="s">
        <v>187</v>
      </c>
      <c r="C69" s="71" t="s">
        <v>263</v>
      </c>
      <c r="D69" s="72"/>
      <c r="E69" s="28">
        <v>600000</v>
      </c>
      <c r="F69" s="28">
        <v>600000</v>
      </c>
      <c r="G69" s="28">
        <v>0</v>
      </c>
      <c r="H69" s="28" t="s">
        <v>45</v>
      </c>
      <c r="I69" s="28" t="s">
        <v>45</v>
      </c>
      <c r="J69" s="28" t="str">
        <f t="shared" si="3"/>
        <v>-</v>
      </c>
      <c r="K69" s="42">
        <f t="shared" si="4"/>
        <v>600000</v>
      </c>
      <c r="L69" s="42">
        <f t="shared" si="5"/>
        <v>600000</v>
      </c>
    </row>
    <row r="70" spans="1:12">
      <c r="A70" s="23" t="s">
        <v>260</v>
      </c>
      <c r="B70" s="24" t="s">
        <v>187</v>
      </c>
      <c r="C70" s="86" t="s">
        <v>264</v>
      </c>
      <c r="D70" s="87"/>
      <c r="E70" s="25">
        <v>46400</v>
      </c>
      <c r="F70" s="25">
        <v>46400</v>
      </c>
      <c r="G70" s="25">
        <f>G71</f>
        <v>46400</v>
      </c>
      <c r="H70" s="25" t="s">
        <v>45</v>
      </c>
      <c r="I70" s="25" t="s">
        <v>45</v>
      </c>
      <c r="J70" s="25">
        <f t="shared" si="3"/>
        <v>46400</v>
      </c>
      <c r="K70" s="25">
        <f t="shared" ref="K70:K92" si="6">E70-G70</f>
        <v>0</v>
      </c>
      <c r="L70" s="25">
        <f t="shared" ref="L70:L133" si="7">F70-G70</f>
        <v>0</v>
      </c>
    </row>
    <row r="71" spans="1:12" ht="36.950000000000003" customHeight="1">
      <c r="A71" s="26" t="s">
        <v>193</v>
      </c>
      <c r="B71" s="27" t="s">
        <v>187</v>
      </c>
      <c r="C71" s="71" t="s">
        <v>265</v>
      </c>
      <c r="D71" s="72"/>
      <c r="E71" s="28">
        <v>46400</v>
      </c>
      <c r="F71" s="28">
        <v>46400</v>
      </c>
      <c r="G71" s="28">
        <v>46400</v>
      </c>
      <c r="H71" s="28" t="s">
        <v>45</v>
      </c>
      <c r="I71" s="28" t="s">
        <v>45</v>
      </c>
      <c r="J71" s="28">
        <f t="shared" si="3"/>
        <v>46400</v>
      </c>
      <c r="K71" s="42">
        <f t="shared" si="6"/>
        <v>0</v>
      </c>
      <c r="L71" s="42">
        <f t="shared" si="7"/>
        <v>0</v>
      </c>
    </row>
    <row r="72" spans="1:12">
      <c r="A72" s="23" t="s">
        <v>260</v>
      </c>
      <c r="B72" s="24" t="s">
        <v>187</v>
      </c>
      <c r="C72" s="86" t="s">
        <v>266</v>
      </c>
      <c r="D72" s="87"/>
      <c r="E72" s="25">
        <v>165400</v>
      </c>
      <c r="F72" s="25">
        <v>165400</v>
      </c>
      <c r="G72" s="25">
        <f>G73</f>
        <v>0</v>
      </c>
      <c r="H72" s="25" t="s">
        <v>45</v>
      </c>
      <c r="I72" s="25" t="s">
        <v>45</v>
      </c>
      <c r="J72" s="25" t="str">
        <f t="shared" si="3"/>
        <v>-</v>
      </c>
      <c r="K72" s="25">
        <f t="shared" si="6"/>
        <v>165400</v>
      </c>
      <c r="L72" s="25">
        <f t="shared" si="7"/>
        <v>165400</v>
      </c>
    </row>
    <row r="73" spans="1:12" ht="36.950000000000003" customHeight="1">
      <c r="A73" s="26" t="s">
        <v>193</v>
      </c>
      <c r="B73" s="27" t="s">
        <v>187</v>
      </c>
      <c r="C73" s="71" t="s">
        <v>267</v>
      </c>
      <c r="D73" s="72"/>
      <c r="E73" s="28">
        <v>165400</v>
      </c>
      <c r="F73" s="28">
        <v>165400</v>
      </c>
      <c r="G73" s="28">
        <v>0</v>
      </c>
      <c r="H73" s="28" t="s">
        <v>45</v>
      </c>
      <c r="I73" s="28" t="s">
        <v>45</v>
      </c>
      <c r="J73" s="28" t="str">
        <f t="shared" si="3"/>
        <v>-</v>
      </c>
      <c r="K73" s="42">
        <f t="shared" si="6"/>
        <v>165400</v>
      </c>
      <c r="L73" s="42">
        <f t="shared" si="7"/>
        <v>165400</v>
      </c>
    </row>
    <row r="74" spans="1:12">
      <c r="A74" s="23" t="s">
        <v>268</v>
      </c>
      <c r="B74" s="24" t="s">
        <v>187</v>
      </c>
      <c r="C74" s="86" t="s">
        <v>269</v>
      </c>
      <c r="D74" s="87"/>
      <c r="E74" s="25">
        <v>3145300</v>
      </c>
      <c r="F74" s="25">
        <v>3145300</v>
      </c>
      <c r="G74" s="25">
        <f>G75</f>
        <v>859790.6</v>
      </c>
      <c r="H74" s="25" t="s">
        <v>45</v>
      </c>
      <c r="I74" s="25" t="s">
        <v>45</v>
      </c>
      <c r="J74" s="25">
        <f t="shared" si="3"/>
        <v>859790.6</v>
      </c>
      <c r="K74" s="25">
        <f t="shared" si="6"/>
        <v>2285509.4</v>
      </c>
      <c r="L74" s="25">
        <f t="shared" si="7"/>
        <v>2285509.4</v>
      </c>
    </row>
    <row r="75" spans="1:12">
      <c r="A75" s="23" t="s">
        <v>268</v>
      </c>
      <c r="B75" s="24" t="s">
        <v>187</v>
      </c>
      <c r="C75" s="86" t="s">
        <v>270</v>
      </c>
      <c r="D75" s="87"/>
      <c r="E75" s="25">
        <v>3145300</v>
      </c>
      <c r="F75" s="25">
        <v>3145300</v>
      </c>
      <c r="G75" s="25">
        <f>G76</f>
        <v>859790.6</v>
      </c>
      <c r="H75" s="25" t="s">
        <v>45</v>
      </c>
      <c r="I75" s="25" t="s">
        <v>45</v>
      </c>
      <c r="J75" s="25">
        <f t="shared" si="3"/>
        <v>859790.6</v>
      </c>
      <c r="K75" s="25">
        <f t="shared" si="6"/>
        <v>2285509.4</v>
      </c>
      <c r="L75" s="25">
        <f t="shared" si="7"/>
        <v>2285509.4</v>
      </c>
    </row>
    <row r="76" spans="1:12" ht="36.950000000000003" customHeight="1">
      <c r="A76" s="26" t="s">
        <v>193</v>
      </c>
      <c r="B76" s="27" t="s">
        <v>187</v>
      </c>
      <c r="C76" s="71" t="s">
        <v>271</v>
      </c>
      <c r="D76" s="72"/>
      <c r="E76" s="28">
        <v>3145300</v>
      </c>
      <c r="F76" s="28">
        <v>3145300</v>
      </c>
      <c r="G76" s="28">
        <v>859790.6</v>
      </c>
      <c r="H76" s="28" t="s">
        <v>45</v>
      </c>
      <c r="I76" s="28" t="s">
        <v>45</v>
      </c>
      <c r="J76" s="28">
        <f t="shared" si="3"/>
        <v>859790.6</v>
      </c>
      <c r="K76" s="42">
        <f t="shared" si="6"/>
        <v>2285509.4</v>
      </c>
      <c r="L76" s="42">
        <f t="shared" si="7"/>
        <v>2285509.4</v>
      </c>
    </row>
    <row r="77" spans="1:12" ht="24.6" customHeight="1">
      <c r="A77" s="23" t="s">
        <v>272</v>
      </c>
      <c r="B77" s="24" t="s">
        <v>187</v>
      </c>
      <c r="C77" s="86" t="s">
        <v>273</v>
      </c>
      <c r="D77" s="87"/>
      <c r="E77" s="25">
        <v>294000</v>
      </c>
      <c r="F77" s="25">
        <v>294000</v>
      </c>
      <c r="G77" s="25">
        <f>G78</f>
        <v>25775</v>
      </c>
      <c r="H77" s="25" t="s">
        <v>45</v>
      </c>
      <c r="I77" s="25" t="s">
        <v>45</v>
      </c>
      <c r="J77" s="25">
        <f t="shared" si="3"/>
        <v>25775</v>
      </c>
      <c r="K77" s="25">
        <f t="shared" si="6"/>
        <v>268225</v>
      </c>
      <c r="L77" s="25">
        <f t="shared" si="7"/>
        <v>268225</v>
      </c>
    </row>
    <row r="78" spans="1:12" ht="24.6" customHeight="1">
      <c r="A78" s="23" t="s">
        <v>272</v>
      </c>
      <c r="B78" s="24" t="s">
        <v>187</v>
      </c>
      <c r="C78" s="86" t="s">
        <v>274</v>
      </c>
      <c r="D78" s="87"/>
      <c r="E78" s="25">
        <v>294000</v>
      </c>
      <c r="F78" s="25">
        <v>294000</v>
      </c>
      <c r="G78" s="25">
        <f>G79</f>
        <v>25775</v>
      </c>
      <c r="H78" s="25" t="s">
        <v>45</v>
      </c>
      <c r="I78" s="25" t="s">
        <v>45</v>
      </c>
      <c r="J78" s="25">
        <f t="shared" si="3"/>
        <v>25775</v>
      </c>
      <c r="K78" s="25">
        <f t="shared" si="6"/>
        <v>268225</v>
      </c>
      <c r="L78" s="25">
        <f t="shared" si="7"/>
        <v>268225</v>
      </c>
    </row>
    <row r="79" spans="1:12" ht="36.950000000000003" customHeight="1">
      <c r="A79" s="26" t="s">
        <v>193</v>
      </c>
      <c r="B79" s="27" t="s">
        <v>187</v>
      </c>
      <c r="C79" s="71" t="s">
        <v>275</v>
      </c>
      <c r="D79" s="72"/>
      <c r="E79" s="28">
        <v>294000</v>
      </c>
      <c r="F79" s="28">
        <v>294000</v>
      </c>
      <c r="G79" s="28">
        <v>25775</v>
      </c>
      <c r="H79" s="28" t="s">
        <v>45</v>
      </c>
      <c r="I79" s="28" t="s">
        <v>45</v>
      </c>
      <c r="J79" s="28">
        <f t="shared" si="3"/>
        <v>25775</v>
      </c>
      <c r="K79" s="42">
        <f t="shared" si="6"/>
        <v>268225</v>
      </c>
      <c r="L79" s="42">
        <f t="shared" si="7"/>
        <v>268225</v>
      </c>
    </row>
    <row r="80" spans="1:12">
      <c r="A80" s="23" t="s">
        <v>276</v>
      </c>
      <c r="B80" s="24" t="s">
        <v>187</v>
      </c>
      <c r="C80" s="86" t="s">
        <v>277</v>
      </c>
      <c r="D80" s="87"/>
      <c r="E80" s="25">
        <v>7938800</v>
      </c>
      <c r="F80" s="25">
        <v>7938800</v>
      </c>
      <c r="G80" s="25">
        <f>G81+G90</f>
        <v>2452948.54</v>
      </c>
      <c r="H80" s="25" t="s">
        <v>45</v>
      </c>
      <c r="I80" s="25" t="s">
        <v>45</v>
      </c>
      <c r="J80" s="25">
        <f t="shared" si="3"/>
        <v>2452948.54</v>
      </c>
      <c r="K80" s="25">
        <f t="shared" si="6"/>
        <v>5485851.46</v>
      </c>
      <c r="L80" s="25">
        <f t="shared" si="7"/>
        <v>5485851.46</v>
      </c>
    </row>
    <row r="81" spans="1:12">
      <c r="A81" s="23" t="s">
        <v>278</v>
      </c>
      <c r="B81" s="24" t="s">
        <v>187</v>
      </c>
      <c r="C81" s="86" t="s">
        <v>279</v>
      </c>
      <c r="D81" s="87"/>
      <c r="E81" s="25">
        <v>404700</v>
      </c>
      <c r="F81" s="25">
        <v>404700</v>
      </c>
      <c r="G81" s="25">
        <f>G82+G84+G86+G88</f>
        <v>140703.76999999999</v>
      </c>
      <c r="H81" s="25" t="s">
        <v>45</v>
      </c>
      <c r="I81" s="25" t="s">
        <v>45</v>
      </c>
      <c r="J81" s="25">
        <f t="shared" si="3"/>
        <v>140703.76999999999</v>
      </c>
      <c r="K81" s="25">
        <f t="shared" si="6"/>
        <v>263996.23</v>
      </c>
      <c r="L81" s="25">
        <f t="shared" si="7"/>
        <v>263996.23</v>
      </c>
    </row>
    <row r="82" spans="1:12">
      <c r="A82" s="23" t="s">
        <v>278</v>
      </c>
      <c r="B82" s="24" t="s">
        <v>187</v>
      </c>
      <c r="C82" s="86" t="s">
        <v>280</v>
      </c>
      <c r="D82" s="87"/>
      <c r="E82" s="25">
        <v>85200</v>
      </c>
      <c r="F82" s="25">
        <v>85200</v>
      </c>
      <c r="G82" s="25">
        <f>G83</f>
        <v>20703.77</v>
      </c>
      <c r="H82" s="25" t="s">
        <v>45</v>
      </c>
      <c r="I82" s="25" t="s">
        <v>45</v>
      </c>
      <c r="J82" s="25">
        <f t="shared" si="3"/>
        <v>20703.77</v>
      </c>
      <c r="K82" s="25">
        <f t="shared" si="6"/>
        <v>64496.229999999996</v>
      </c>
      <c r="L82" s="25">
        <f t="shared" si="7"/>
        <v>64496.229999999996</v>
      </c>
    </row>
    <row r="83" spans="1:12" ht="36.950000000000003" customHeight="1">
      <c r="A83" s="26" t="s">
        <v>193</v>
      </c>
      <c r="B83" s="27" t="s">
        <v>187</v>
      </c>
      <c r="C83" s="71" t="s">
        <v>281</v>
      </c>
      <c r="D83" s="72"/>
      <c r="E83" s="28">
        <v>85200</v>
      </c>
      <c r="F83" s="28">
        <v>85200</v>
      </c>
      <c r="G83" s="28">
        <v>20703.77</v>
      </c>
      <c r="H83" s="28" t="s">
        <v>45</v>
      </c>
      <c r="I83" s="28" t="s">
        <v>45</v>
      </c>
      <c r="J83" s="28">
        <f t="shared" si="3"/>
        <v>20703.77</v>
      </c>
      <c r="K83" s="42">
        <f t="shared" si="6"/>
        <v>64496.229999999996</v>
      </c>
      <c r="L83" s="42">
        <f t="shared" si="7"/>
        <v>64496.229999999996</v>
      </c>
    </row>
    <row r="84" spans="1:12">
      <c r="A84" s="23" t="s">
        <v>278</v>
      </c>
      <c r="B84" s="24" t="s">
        <v>187</v>
      </c>
      <c r="C84" s="86" t="s">
        <v>282</v>
      </c>
      <c r="D84" s="87"/>
      <c r="E84" s="25">
        <v>194500</v>
      </c>
      <c r="F84" s="25">
        <v>194500</v>
      </c>
      <c r="G84" s="25">
        <v>0</v>
      </c>
      <c r="H84" s="25" t="s">
        <v>45</v>
      </c>
      <c r="I84" s="25" t="s">
        <v>45</v>
      </c>
      <c r="J84" s="25" t="str">
        <f t="shared" si="3"/>
        <v>-</v>
      </c>
      <c r="K84" s="25">
        <f t="shared" si="6"/>
        <v>194500</v>
      </c>
      <c r="L84" s="25">
        <f t="shared" si="7"/>
        <v>194500</v>
      </c>
    </row>
    <row r="85" spans="1:12" ht="36.950000000000003" customHeight="1">
      <c r="A85" s="26" t="s">
        <v>193</v>
      </c>
      <c r="B85" s="27" t="s">
        <v>187</v>
      </c>
      <c r="C85" s="71" t="s">
        <v>283</v>
      </c>
      <c r="D85" s="72"/>
      <c r="E85" s="28">
        <v>194500</v>
      </c>
      <c r="F85" s="28">
        <v>194500</v>
      </c>
      <c r="G85" s="28">
        <v>0</v>
      </c>
      <c r="H85" s="28" t="s">
        <v>45</v>
      </c>
      <c r="I85" s="28" t="s">
        <v>45</v>
      </c>
      <c r="J85" s="28" t="str">
        <f t="shared" si="3"/>
        <v>-</v>
      </c>
      <c r="K85" s="42">
        <f t="shared" si="6"/>
        <v>194500</v>
      </c>
      <c r="L85" s="42">
        <f t="shared" si="7"/>
        <v>194500</v>
      </c>
    </row>
    <row r="86" spans="1:12">
      <c r="A86" s="23" t="s">
        <v>278</v>
      </c>
      <c r="B86" s="24" t="s">
        <v>187</v>
      </c>
      <c r="C86" s="86" t="s">
        <v>284</v>
      </c>
      <c r="D86" s="87"/>
      <c r="E86" s="25">
        <v>5000</v>
      </c>
      <c r="F86" s="25">
        <v>5000</v>
      </c>
      <c r="G86" s="25">
        <v>0</v>
      </c>
      <c r="H86" s="25" t="s">
        <v>45</v>
      </c>
      <c r="I86" s="25" t="s">
        <v>45</v>
      </c>
      <c r="J86" s="25" t="str">
        <f t="shared" si="3"/>
        <v>-</v>
      </c>
      <c r="K86" s="25">
        <f t="shared" si="6"/>
        <v>5000</v>
      </c>
      <c r="L86" s="25">
        <f t="shared" si="7"/>
        <v>5000</v>
      </c>
    </row>
    <row r="87" spans="1:12" ht="36.950000000000003" customHeight="1">
      <c r="A87" s="26" t="s">
        <v>193</v>
      </c>
      <c r="B87" s="27" t="s">
        <v>187</v>
      </c>
      <c r="C87" s="71" t="s">
        <v>285</v>
      </c>
      <c r="D87" s="72"/>
      <c r="E87" s="28">
        <v>5000</v>
      </c>
      <c r="F87" s="28">
        <v>5000</v>
      </c>
      <c r="G87" s="28">
        <v>0</v>
      </c>
      <c r="H87" s="28" t="s">
        <v>45</v>
      </c>
      <c r="I87" s="28" t="s">
        <v>45</v>
      </c>
      <c r="J87" s="28" t="str">
        <f t="shared" si="3"/>
        <v>-</v>
      </c>
      <c r="K87" s="42">
        <f t="shared" si="6"/>
        <v>5000</v>
      </c>
      <c r="L87" s="42">
        <f t="shared" si="7"/>
        <v>5000</v>
      </c>
    </row>
    <row r="88" spans="1:12">
      <c r="A88" s="23" t="s">
        <v>278</v>
      </c>
      <c r="B88" s="24" t="s">
        <v>187</v>
      </c>
      <c r="C88" s="86" t="s">
        <v>286</v>
      </c>
      <c r="D88" s="87"/>
      <c r="E88" s="25">
        <v>120000</v>
      </c>
      <c r="F88" s="25">
        <v>120000</v>
      </c>
      <c r="G88" s="25">
        <f>G89</f>
        <v>120000</v>
      </c>
      <c r="H88" s="25" t="s">
        <v>45</v>
      </c>
      <c r="I88" s="25" t="s">
        <v>45</v>
      </c>
      <c r="J88" s="25">
        <f t="shared" si="3"/>
        <v>120000</v>
      </c>
      <c r="K88" s="25">
        <f t="shared" si="6"/>
        <v>0</v>
      </c>
      <c r="L88" s="25">
        <f t="shared" si="7"/>
        <v>0</v>
      </c>
    </row>
    <row r="89" spans="1:12" ht="36.950000000000003" customHeight="1">
      <c r="A89" s="26" t="s">
        <v>193</v>
      </c>
      <c r="B89" s="27" t="s">
        <v>187</v>
      </c>
      <c r="C89" s="71" t="s">
        <v>287</v>
      </c>
      <c r="D89" s="72"/>
      <c r="E89" s="28">
        <v>120000</v>
      </c>
      <c r="F89" s="28">
        <v>120000</v>
      </c>
      <c r="G89" s="28">
        <v>120000</v>
      </c>
      <c r="H89" s="28" t="s">
        <v>45</v>
      </c>
      <c r="I89" s="28" t="s">
        <v>45</v>
      </c>
      <c r="J89" s="28">
        <f t="shared" si="3"/>
        <v>120000</v>
      </c>
      <c r="K89" s="42">
        <f t="shared" si="6"/>
        <v>0</v>
      </c>
      <c r="L89" s="42">
        <f t="shared" si="7"/>
        <v>0</v>
      </c>
    </row>
    <row r="90" spans="1:12">
      <c r="A90" s="23" t="s">
        <v>288</v>
      </c>
      <c r="B90" s="24" t="s">
        <v>187</v>
      </c>
      <c r="C90" s="86" t="s">
        <v>289</v>
      </c>
      <c r="D90" s="87"/>
      <c r="E90" s="25">
        <v>7534100</v>
      </c>
      <c r="F90" s="25">
        <v>7534100</v>
      </c>
      <c r="G90" s="25">
        <f>G91+G93+G95+G97+G99+G101+G103+G105+G107+G109+G111</f>
        <v>2312244.77</v>
      </c>
      <c r="H90" s="25" t="s">
        <v>45</v>
      </c>
      <c r="I90" s="25" t="s">
        <v>45</v>
      </c>
      <c r="J90" s="25">
        <f t="shared" si="3"/>
        <v>2312244.77</v>
      </c>
      <c r="K90" s="25">
        <f t="shared" si="6"/>
        <v>5221855.2300000004</v>
      </c>
      <c r="L90" s="25">
        <f t="shared" si="7"/>
        <v>5221855.2300000004</v>
      </c>
    </row>
    <row r="91" spans="1:12">
      <c r="A91" s="23" t="s">
        <v>288</v>
      </c>
      <c r="B91" s="24" t="s">
        <v>187</v>
      </c>
      <c r="C91" s="86" t="s">
        <v>290</v>
      </c>
      <c r="D91" s="87"/>
      <c r="E91" s="25">
        <v>1355900</v>
      </c>
      <c r="F91" s="25">
        <v>1355900</v>
      </c>
      <c r="G91" s="25">
        <f>G92</f>
        <v>650360.12</v>
      </c>
      <c r="H91" s="25" t="s">
        <v>45</v>
      </c>
      <c r="I91" s="25" t="s">
        <v>45</v>
      </c>
      <c r="J91" s="25">
        <f t="shared" si="3"/>
        <v>650360.12</v>
      </c>
      <c r="K91" s="25">
        <f t="shared" si="6"/>
        <v>705539.88</v>
      </c>
      <c r="L91" s="25">
        <f t="shared" si="7"/>
        <v>705539.88</v>
      </c>
    </row>
    <row r="92" spans="1:12" ht="36.950000000000003" customHeight="1">
      <c r="A92" s="26" t="s">
        <v>193</v>
      </c>
      <c r="B92" s="27" t="s">
        <v>187</v>
      </c>
      <c r="C92" s="71" t="s">
        <v>291</v>
      </c>
      <c r="D92" s="72"/>
      <c r="E92" s="28">
        <v>1355900</v>
      </c>
      <c r="F92" s="28">
        <v>1355900</v>
      </c>
      <c r="G92" s="28">
        <v>650360.12</v>
      </c>
      <c r="H92" s="28" t="s">
        <v>45</v>
      </c>
      <c r="I92" s="28" t="s">
        <v>45</v>
      </c>
      <c r="J92" s="28">
        <f t="shared" si="3"/>
        <v>650360.12</v>
      </c>
      <c r="K92" s="42">
        <f t="shared" si="6"/>
        <v>705539.88</v>
      </c>
      <c r="L92" s="42">
        <f t="shared" si="7"/>
        <v>705539.88</v>
      </c>
    </row>
    <row r="93" spans="1:12">
      <c r="A93" s="23" t="s">
        <v>288</v>
      </c>
      <c r="B93" s="24" t="s">
        <v>187</v>
      </c>
      <c r="C93" s="86" t="s">
        <v>292</v>
      </c>
      <c r="D93" s="87"/>
      <c r="E93" s="25">
        <v>360000</v>
      </c>
      <c r="F93" s="25">
        <v>360000</v>
      </c>
      <c r="G93" s="25">
        <f>G94</f>
        <v>56720</v>
      </c>
      <c r="H93" s="25" t="s">
        <v>45</v>
      </c>
      <c r="I93" s="25" t="s">
        <v>45</v>
      </c>
      <c r="J93" s="25">
        <f t="shared" si="3"/>
        <v>56720</v>
      </c>
      <c r="K93" s="25">
        <f>E93-G93</f>
        <v>303280</v>
      </c>
      <c r="L93" s="25">
        <f t="shared" si="7"/>
        <v>303280</v>
      </c>
    </row>
    <row r="94" spans="1:12" ht="36.950000000000003" customHeight="1">
      <c r="A94" s="26" t="s">
        <v>193</v>
      </c>
      <c r="B94" s="27" t="s">
        <v>187</v>
      </c>
      <c r="C94" s="71" t="s">
        <v>293</v>
      </c>
      <c r="D94" s="72"/>
      <c r="E94" s="28">
        <v>360000</v>
      </c>
      <c r="F94" s="28">
        <v>360000</v>
      </c>
      <c r="G94" s="28">
        <v>56720</v>
      </c>
      <c r="H94" s="28" t="s">
        <v>45</v>
      </c>
      <c r="I94" s="28" t="s">
        <v>45</v>
      </c>
      <c r="J94" s="28">
        <f t="shared" si="3"/>
        <v>56720</v>
      </c>
      <c r="K94" s="42">
        <f t="shared" ref="K94:K138" si="8">E94-G94</f>
        <v>303280</v>
      </c>
      <c r="L94" s="42">
        <f t="shared" si="7"/>
        <v>303280</v>
      </c>
    </row>
    <row r="95" spans="1:12">
      <c r="A95" s="23" t="s">
        <v>288</v>
      </c>
      <c r="B95" s="24" t="s">
        <v>187</v>
      </c>
      <c r="C95" s="86" t="s">
        <v>294</v>
      </c>
      <c r="D95" s="87"/>
      <c r="E95" s="25">
        <v>80000</v>
      </c>
      <c r="F95" s="25">
        <v>80000</v>
      </c>
      <c r="G95" s="25">
        <f>G96</f>
        <v>13195</v>
      </c>
      <c r="H95" s="25" t="s">
        <v>45</v>
      </c>
      <c r="I95" s="25" t="s">
        <v>45</v>
      </c>
      <c r="J95" s="25">
        <f t="shared" si="3"/>
        <v>13195</v>
      </c>
      <c r="K95" s="25">
        <f t="shared" si="8"/>
        <v>66805</v>
      </c>
      <c r="L95" s="25">
        <f t="shared" si="7"/>
        <v>66805</v>
      </c>
    </row>
    <row r="96" spans="1:12" ht="36.950000000000003" customHeight="1">
      <c r="A96" s="26" t="s">
        <v>193</v>
      </c>
      <c r="B96" s="27" t="s">
        <v>187</v>
      </c>
      <c r="C96" s="71" t="s">
        <v>295</v>
      </c>
      <c r="D96" s="72"/>
      <c r="E96" s="28">
        <v>80000</v>
      </c>
      <c r="F96" s="28">
        <v>80000</v>
      </c>
      <c r="G96" s="28">
        <v>13195</v>
      </c>
      <c r="H96" s="28" t="s">
        <v>45</v>
      </c>
      <c r="I96" s="28" t="s">
        <v>45</v>
      </c>
      <c r="J96" s="28">
        <f t="shared" si="3"/>
        <v>13195</v>
      </c>
      <c r="K96" s="42">
        <f t="shared" si="8"/>
        <v>66805</v>
      </c>
      <c r="L96" s="42">
        <f t="shared" si="7"/>
        <v>66805</v>
      </c>
    </row>
    <row r="97" spans="1:12">
      <c r="A97" s="23" t="s">
        <v>288</v>
      </c>
      <c r="B97" s="24" t="s">
        <v>187</v>
      </c>
      <c r="C97" s="86" t="s">
        <v>296</v>
      </c>
      <c r="D97" s="87"/>
      <c r="E97" s="25">
        <v>1250000</v>
      </c>
      <c r="F97" s="25">
        <v>1250000</v>
      </c>
      <c r="G97" s="25">
        <f>G98</f>
        <v>594450</v>
      </c>
      <c r="H97" s="25" t="s">
        <v>45</v>
      </c>
      <c r="I97" s="25" t="s">
        <v>45</v>
      </c>
      <c r="J97" s="25">
        <f t="shared" si="3"/>
        <v>594450</v>
      </c>
      <c r="K97" s="25">
        <f t="shared" si="8"/>
        <v>655550</v>
      </c>
      <c r="L97" s="25">
        <f t="shared" si="7"/>
        <v>655550</v>
      </c>
    </row>
    <row r="98" spans="1:12" ht="36.950000000000003" customHeight="1">
      <c r="A98" s="26" t="s">
        <v>193</v>
      </c>
      <c r="B98" s="27" t="s">
        <v>187</v>
      </c>
      <c r="C98" s="71" t="s">
        <v>297</v>
      </c>
      <c r="D98" s="72"/>
      <c r="E98" s="28">
        <v>1250000</v>
      </c>
      <c r="F98" s="28">
        <v>1250000</v>
      </c>
      <c r="G98" s="28">
        <v>594450</v>
      </c>
      <c r="H98" s="28" t="s">
        <v>45</v>
      </c>
      <c r="I98" s="28" t="s">
        <v>45</v>
      </c>
      <c r="J98" s="28">
        <f t="shared" si="3"/>
        <v>594450</v>
      </c>
      <c r="K98" s="42">
        <f t="shared" si="8"/>
        <v>655550</v>
      </c>
      <c r="L98" s="42">
        <f t="shared" si="7"/>
        <v>655550</v>
      </c>
    </row>
    <row r="99" spans="1:12">
      <c r="A99" s="23" t="s">
        <v>288</v>
      </c>
      <c r="B99" s="24" t="s">
        <v>187</v>
      </c>
      <c r="C99" s="86" t="s">
        <v>298</v>
      </c>
      <c r="D99" s="87"/>
      <c r="E99" s="25">
        <v>10000</v>
      </c>
      <c r="F99" s="25">
        <v>10000</v>
      </c>
      <c r="G99" s="25">
        <f>G100</f>
        <v>6885</v>
      </c>
      <c r="H99" s="25" t="s">
        <v>45</v>
      </c>
      <c r="I99" s="25" t="s">
        <v>45</v>
      </c>
      <c r="J99" s="25">
        <f t="shared" si="3"/>
        <v>6885</v>
      </c>
      <c r="K99" s="25">
        <f t="shared" si="8"/>
        <v>3115</v>
      </c>
      <c r="L99" s="25">
        <f t="shared" si="7"/>
        <v>3115</v>
      </c>
    </row>
    <row r="100" spans="1:12" ht="36.950000000000003" customHeight="1">
      <c r="A100" s="26" t="s">
        <v>193</v>
      </c>
      <c r="B100" s="27" t="s">
        <v>187</v>
      </c>
      <c r="C100" s="71" t="s">
        <v>299</v>
      </c>
      <c r="D100" s="72"/>
      <c r="E100" s="28">
        <v>10000</v>
      </c>
      <c r="F100" s="28">
        <v>10000</v>
      </c>
      <c r="G100" s="28">
        <v>6885</v>
      </c>
      <c r="H100" s="28" t="s">
        <v>45</v>
      </c>
      <c r="I100" s="28" t="s">
        <v>45</v>
      </c>
      <c r="J100" s="28">
        <f t="shared" si="3"/>
        <v>6885</v>
      </c>
      <c r="K100" s="42">
        <f t="shared" si="8"/>
        <v>3115</v>
      </c>
      <c r="L100" s="42">
        <f t="shared" si="7"/>
        <v>3115</v>
      </c>
    </row>
    <row r="101" spans="1:12">
      <c r="A101" s="23" t="s">
        <v>288</v>
      </c>
      <c r="B101" s="24" t="s">
        <v>187</v>
      </c>
      <c r="C101" s="86" t="s">
        <v>300</v>
      </c>
      <c r="D101" s="87"/>
      <c r="E101" s="25">
        <v>1093800</v>
      </c>
      <c r="F101" s="25">
        <v>1093800</v>
      </c>
      <c r="G101" s="25">
        <f>G102</f>
        <v>567370</v>
      </c>
      <c r="H101" s="25" t="s">
        <v>45</v>
      </c>
      <c r="I101" s="25" t="s">
        <v>45</v>
      </c>
      <c r="J101" s="25">
        <f t="shared" si="3"/>
        <v>567370</v>
      </c>
      <c r="K101" s="25">
        <f t="shared" si="8"/>
        <v>526430</v>
      </c>
      <c r="L101" s="25">
        <f t="shared" si="7"/>
        <v>526430</v>
      </c>
    </row>
    <row r="102" spans="1:12" ht="36.950000000000003" customHeight="1">
      <c r="A102" s="26" t="s">
        <v>193</v>
      </c>
      <c r="B102" s="27" t="s">
        <v>187</v>
      </c>
      <c r="C102" s="71" t="s">
        <v>301</v>
      </c>
      <c r="D102" s="72"/>
      <c r="E102" s="28">
        <v>1093800</v>
      </c>
      <c r="F102" s="28">
        <v>1093800</v>
      </c>
      <c r="G102" s="28">
        <v>567370</v>
      </c>
      <c r="H102" s="28" t="s">
        <v>45</v>
      </c>
      <c r="I102" s="28" t="s">
        <v>45</v>
      </c>
      <c r="J102" s="28">
        <f t="shared" si="3"/>
        <v>567370</v>
      </c>
      <c r="K102" s="42">
        <f t="shared" si="8"/>
        <v>526430</v>
      </c>
      <c r="L102" s="42">
        <f t="shared" si="7"/>
        <v>526430</v>
      </c>
    </row>
    <row r="103" spans="1:12">
      <c r="A103" s="23" t="s">
        <v>288</v>
      </c>
      <c r="B103" s="24" t="s">
        <v>187</v>
      </c>
      <c r="C103" s="86" t="s">
        <v>302</v>
      </c>
      <c r="D103" s="87"/>
      <c r="E103" s="25">
        <v>60000</v>
      </c>
      <c r="F103" s="25">
        <v>60000</v>
      </c>
      <c r="G103" s="25">
        <f>G104</f>
        <v>0</v>
      </c>
      <c r="H103" s="25" t="s">
        <v>45</v>
      </c>
      <c r="I103" s="25" t="s">
        <v>45</v>
      </c>
      <c r="J103" s="25" t="str">
        <f t="shared" si="3"/>
        <v>-</v>
      </c>
      <c r="K103" s="25">
        <f t="shared" si="8"/>
        <v>60000</v>
      </c>
      <c r="L103" s="25">
        <f t="shared" si="7"/>
        <v>60000</v>
      </c>
    </row>
    <row r="104" spans="1:12" ht="36.950000000000003" customHeight="1">
      <c r="A104" s="26" t="s">
        <v>193</v>
      </c>
      <c r="B104" s="27" t="s">
        <v>187</v>
      </c>
      <c r="C104" s="71" t="s">
        <v>303</v>
      </c>
      <c r="D104" s="72"/>
      <c r="E104" s="28">
        <v>60000</v>
      </c>
      <c r="F104" s="28">
        <v>60000</v>
      </c>
      <c r="G104" s="28">
        <v>0</v>
      </c>
      <c r="H104" s="28" t="s">
        <v>45</v>
      </c>
      <c r="I104" s="28" t="s">
        <v>45</v>
      </c>
      <c r="J104" s="28" t="str">
        <f t="shared" si="3"/>
        <v>-</v>
      </c>
      <c r="K104" s="42">
        <f t="shared" si="8"/>
        <v>60000</v>
      </c>
      <c r="L104" s="42">
        <f t="shared" si="7"/>
        <v>60000</v>
      </c>
    </row>
    <row r="105" spans="1:12">
      <c r="A105" s="23" t="s">
        <v>288</v>
      </c>
      <c r="B105" s="24" t="s">
        <v>187</v>
      </c>
      <c r="C105" s="86" t="s">
        <v>304</v>
      </c>
      <c r="D105" s="87"/>
      <c r="E105" s="25">
        <v>210000</v>
      </c>
      <c r="F105" s="25">
        <v>210000</v>
      </c>
      <c r="G105" s="25">
        <f>G106</f>
        <v>118253</v>
      </c>
      <c r="H105" s="25" t="s">
        <v>45</v>
      </c>
      <c r="I105" s="25" t="s">
        <v>45</v>
      </c>
      <c r="J105" s="25">
        <f t="shared" si="3"/>
        <v>118253</v>
      </c>
      <c r="K105" s="25">
        <f t="shared" si="8"/>
        <v>91747</v>
      </c>
      <c r="L105" s="25">
        <f t="shared" si="7"/>
        <v>91747</v>
      </c>
    </row>
    <row r="106" spans="1:12" ht="36.950000000000003" customHeight="1">
      <c r="A106" s="26" t="s">
        <v>193</v>
      </c>
      <c r="B106" s="27" t="s">
        <v>187</v>
      </c>
      <c r="C106" s="71" t="s">
        <v>305</v>
      </c>
      <c r="D106" s="72"/>
      <c r="E106" s="28">
        <v>210000</v>
      </c>
      <c r="F106" s="28">
        <v>210000</v>
      </c>
      <c r="G106" s="28">
        <v>118253</v>
      </c>
      <c r="H106" s="28" t="s">
        <v>45</v>
      </c>
      <c r="I106" s="28" t="s">
        <v>45</v>
      </c>
      <c r="J106" s="28">
        <f t="shared" si="3"/>
        <v>118253</v>
      </c>
      <c r="K106" s="42">
        <f t="shared" si="8"/>
        <v>91747</v>
      </c>
      <c r="L106" s="42">
        <f t="shared" si="7"/>
        <v>91747</v>
      </c>
    </row>
    <row r="107" spans="1:12">
      <c r="A107" s="23" t="s">
        <v>288</v>
      </c>
      <c r="B107" s="24" t="s">
        <v>187</v>
      </c>
      <c r="C107" s="86" t="s">
        <v>306</v>
      </c>
      <c r="D107" s="87"/>
      <c r="E107" s="25">
        <v>435000</v>
      </c>
      <c r="F107" s="25">
        <v>435000</v>
      </c>
      <c r="G107" s="25">
        <f>G108</f>
        <v>99543</v>
      </c>
      <c r="H107" s="25" t="s">
        <v>45</v>
      </c>
      <c r="I107" s="25" t="s">
        <v>45</v>
      </c>
      <c r="J107" s="25">
        <f t="shared" si="3"/>
        <v>99543</v>
      </c>
      <c r="K107" s="25">
        <f t="shared" si="8"/>
        <v>335457</v>
      </c>
      <c r="L107" s="25">
        <f t="shared" si="7"/>
        <v>335457</v>
      </c>
    </row>
    <row r="108" spans="1:12" ht="36.950000000000003" customHeight="1">
      <c r="A108" s="26" t="s">
        <v>193</v>
      </c>
      <c r="B108" s="27" t="s">
        <v>187</v>
      </c>
      <c r="C108" s="71" t="s">
        <v>307</v>
      </c>
      <c r="D108" s="72"/>
      <c r="E108" s="28">
        <v>435000</v>
      </c>
      <c r="F108" s="28">
        <v>435000</v>
      </c>
      <c r="G108" s="28">
        <v>99543</v>
      </c>
      <c r="H108" s="28" t="s">
        <v>45</v>
      </c>
      <c r="I108" s="28" t="s">
        <v>45</v>
      </c>
      <c r="J108" s="28">
        <f t="shared" si="3"/>
        <v>99543</v>
      </c>
      <c r="K108" s="42">
        <f t="shared" si="8"/>
        <v>335457</v>
      </c>
      <c r="L108" s="42">
        <f t="shared" si="7"/>
        <v>335457</v>
      </c>
    </row>
    <row r="109" spans="1:12">
      <c r="A109" s="23" t="s">
        <v>288</v>
      </c>
      <c r="B109" s="24" t="s">
        <v>187</v>
      </c>
      <c r="C109" s="86" t="s">
        <v>308</v>
      </c>
      <c r="D109" s="87"/>
      <c r="E109" s="25">
        <v>459400</v>
      </c>
      <c r="F109" s="25">
        <v>459400</v>
      </c>
      <c r="G109" s="25">
        <f>G110</f>
        <v>64845</v>
      </c>
      <c r="H109" s="25" t="s">
        <v>45</v>
      </c>
      <c r="I109" s="25" t="s">
        <v>45</v>
      </c>
      <c r="J109" s="25">
        <f t="shared" si="3"/>
        <v>64845</v>
      </c>
      <c r="K109" s="25">
        <f t="shared" si="8"/>
        <v>394555</v>
      </c>
      <c r="L109" s="25">
        <f t="shared" si="7"/>
        <v>394555</v>
      </c>
    </row>
    <row r="110" spans="1:12" ht="36.950000000000003" customHeight="1">
      <c r="A110" s="26" t="s">
        <v>193</v>
      </c>
      <c r="B110" s="27" t="s">
        <v>187</v>
      </c>
      <c r="C110" s="71" t="s">
        <v>309</v>
      </c>
      <c r="D110" s="72"/>
      <c r="E110" s="28">
        <v>459400</v>
      </c>
      <c r="F110" s="28">
        <v>459400</v>
      </c>
      <c r="G110" s="28">
        <v>64845</v>
      </c>
      <c r="H110" s="28" t="s">
        <v>45</v>
      </c>
      <c r="I110" s="28" t="s">
        <v>45</v>
      </c>
      <c r="J110" s="28">
        <f t="shared" si="3"/>
        <v>64845</v>
      </c>
      <c r="K110" s="42">
        <f t="shared" si="8"/>
        <v>394555</v>
      </c>
      <c r="L110" s="42">
        <f t="shared" si="7"/>
        <v>394555</v>
      </c>
    </row>
    <row r="111" spans="1:12">
      <c r="A111" s="23" t="s">
        <v>288</v>
      </c>
      <c r="B111" s="24" t="s">
        <v>187</v>
      </c>
      <c r="C111" s="86" t="s">
        <v>310</v>
      </c>
      <c r="D111" s="87"/>
      <c r="E111" s="25">
        <v>220000</v>
      </c>
      <c r="F111" s="25">
        <v>220000</v>
      </c>
      <c r="G111" s="25">
        <f>G112</f>
        <v>140623.65</v>
      </c>
      <c r="H111" s="25" t="s">
        <v>45</v>
      </c>
      <c r="I111" s="25" t="s">
        <v>45</v>
      </c>
      <c r="J111" s="25">
        <f t="shared" ref="J111:J138" si="9">IF(IF(G111="-",0,G111)+IF(H111="-",0,H111)+IF(I111="-",0,I111)=0,"-",IF(G111="-",0,G111)+IF(H111="-",0,H111)+IF(I111="-",0,I111))</f>
        <v>140623.65</v>
      </c>
      <c r="K111" s="25">
        <f t="shared" si="8"/>
        <v>79376.350000000006</v>
      </c>
      <c r="L111" s="25">
        <f t="shared" si="7"/>
        <v>79376.350000000006</v>
      </c>
    </row>
    <row r="112" spans="1:12" ht="36.950000000000003" customHeight="1">
      <c r="A112" s="26" t="s">
        <v>193</v>
      </c>
      <c r="B112" s="27" t="s">
        <v>187</v>
      </c>
      <c r="C112" s="71" t="s">
        <v>311</v>
      </c>
      <c r="D112" s="72"/>
      <c r="E112" s="28">
        <v>220000</v>
      </c>
      <c r="F112" s="28">
        <v>220000</v>
      </c>
      <c r="G112" s="28">
        <v>140623.65</v>
      </c>
      <c r="H112" s="28" t="s">
        <v>45</v>
      </c>
      <c r="I112" s="28" t="s">
        <v>45</v>
      </c>
      <c r="J112" s="28">
        <f t="shared" si="9"/>
        <v>140623.65</v>
      </c>
      <c r="K112" s="42">
        <f t="shared" si="8"/>
        <v>79376.350000000006</v>
      </c>
      <c r="L112" s="42">
        <f t="shared" si="7"/>
        <v>79376.350000000006</v>
      </c>
    </row>
    <row r="113" spans="1:12">
      <c r="A113" s="23" t="s">
        <v>288</v>
      </c>
      <c r="B113" s="24" t="s">
        <v>187</v>
      </c>
      <c r="C113" s="86" t="s">
        <v>312</v>
      </c>
      <c r="D113" s="87"/>
      <c r="E113" s="25">
        <v>2000000</v>
      </c>
      <c r="F113" s="25">
        <v>2000000</v>
      </c>
      <c r="G113" s="25">
        <f>G114</f>
        <v>0</v>
      </c>
      <c r="H113" s="25" t="s">
        <v>45</v>
      </c>
      <c r="I113" s="25" t="s">
        <v>45</v>
      </c>
      <c r="J113" s="25" t="str">
        <f t="shared" si="9"/>
        <v>-</v>
      </c>
      <c r="K113" s="25">
        <f t="shared" si="8"/>
        <v>2000000</v>
      </c>
      <c r="L113" s="25">
        <f t="shared" si="7"/>
        <v>2000000</v>
      </c>
    </row>
    <row r="114" spans="1:12" ht="36.950000000000003" customHeight="1">
      <c r="A114" s="26" t="s">
        <v>193</v>
      </c>
      <c r="B114" s="27" t="s">
        <v>187</v>
      </c>
      <c r="C114" s="71" t="s">
        <v>313</v>
      </c>
      <c r="D114" s="72"/>
      <c r="E114" s="28">
        <v>2000000</v>
      </c>
      <c r="F114" s="28">
        <v>2000000</v>
      </c>
      <c r="G114" s="28">
        <v>0</v>
      </c>
      <c r="H114" s="28" t="s">
        <v>45</v>
      </c>
      <c r="I114" s="28" t="s">
        <v>45</v>
      </c>
      <c r="J114" s="28" t="str">
        <f t="shared" si="9"/>
        <v>-</v>
      </c>
      <c r="K114" s="42">
        <f t="shared" si="8"/>
        <v>2000000</v>
      </c>
      <c r="L114" s="42">
        <f t="shared" si="7"/>
        <v>2000000</v>
      </c>
    </row>
    <row r="115" spans="1:12">
      <c r="A115" s="23" t="s">
        <v>314</v>
      </c>
      <c r="B115" s="24" t="s">
        <v>187</v>
      </c>
      <c r="C115" s="86" t="s">
        <v>315</v>
      </c>
      <c r="D115" s="87"/>
      <c r="E115" s="25">
        <v>10000</v>
      </c>
      <c r="F115" s="25">
        <v>10000</v>
      </c>
      <c r="G115" s="25">
        <f>G116</f>
        <v>6093</v>
      </c>
      <c r="H115" s="25" t="s">
        <v>45</v>
      </c>
      <c r="I115" s="25" t="s">
        <v>45</v>
      </c>
      <c r="J115" s="25">
        <f t="shared" si="9"/>
        <v>6093</v>
      </c>
      <c r="K115" s="25">
        <f t="shared" si="8"/>
        <v>3907</v>
      </c>
      <c r="L115" s="25">
        <f t="shared" si="7"/>
        <v>3907</v>
      </c>
    </row>
    <row r="116" spans="1:12" ht="24.6" customHeight="1">
      <c r="A116" s="23" t="s">
        <v>316</v>
      </c>
      <c r="B116" s="24" t="s">
        <v>187</v>
      </c>
      <c r="C116" s="86" t="s">
        <v>317</v>
      </c>
      <c r="D116" s="87"/>
      <c r="E116" s="25">
        <v>10000</v>
      </c>
      <c r="F116" s="25">
        <v>10000</v>
      </c>
      <c r="G116" s="25">
        <f>G117</f>
        <v>6093</v>
      </c>
      <c r="H116" s="25" t="s">
        <v>45</v>
      </c>
      <c r="I116" s="25" t="s">
        <v>45</v>
      </c>
      <c r="J116" s="25">
        <f t="shared" si="9"/>
        <v>6093</v>
      </c>
      <c r="K116" s="25">
        <f t="shared" si="8"/>
        <v>3907</v>
      </c>
      <c r="L116" s="25">
        <f t="shared" si="7"/>
        <v>3907</v>
      </c>
    </row>
    <row r="117" spans="1:12" ht="24.6" customHeight="1">
      <c r="A117" s="23" t="s">
        <v>316</v>
      </c>
      <c r="B117" s="24" t="s">
        <v>187</v>
      </c>
      <c r="C117" s="86" t="s">
        <v>318</v>
      </c>
      <c r="D117" s="87"/>
      <c r="E117" s="25">
        <v>10000</v>
      </c>
      <c r="F117" s="25">
        <v>10000</v>
      </c>
      <c r="G117" s="25">
        <f>G118</f>
        <v>6093</v>
      </c>
      <c r="H117" s="25" t="s">
        <v>45</v>
      </c>
      <c r="I117" s="25" t="s">
        <v>45</v>
      </c>
      <c r="J117" s="25">
        <f t="shared" si="9"/>
        <v>6093</v>
      </c>
      <c r="K117" s="25">
        <f t="shared" si="8"/>
        <v>3907</v>
      </c>
      <c r="L117" s="25">
        <f t="shared" si="7"/>
        <v>3907</v>
      </c>
    </row>
    <row r="118" spans="1:12" ht="36.950000000000003" customHeight="1">
      <c r="A118" s="26" t="s">
        <v>193</v>
      </c>
      <c r="B118" s="27" t="s">
        <v>187</v>
      </c>
      <c r="C118" s="71" t="s">
        <v>319</v>
      </c>
      <c r="D118" s="72"/>
      <c r="E118" s="28">
        <v>10000</v>
      </c>
      <c r="F118" s="28">
        <v>10000</v>
      </c>
      <c r="G118" s="28">
        <v>6093</v>
      </c>
      <c r="H118" s="28" t="s">
        <v>45</v>
      </c>
      <c r="I118" s="28" t="s">
        <v>45</v>
      </c>
      <c r="J118" s="28">
        <f t="shared" si="9"/>
        <v>6093</v>
      </c>
      <c r="K118" s="42">
        <f t="shared" si="8"/>
        <v>3907</v>
      </c>
      <c r="L118" s="42">
        <f t="shared" si="7"/>
        <v>3907</v>
      </c>
    </row>
    <row r="119" spans="1:12">
      <c r="A119" s="23" t="s">
        <v>320</v>
      </c>
      <c r="B119" s="24" t="s">
        <v>187</v>
      </c>
      <c r="C119" s="86" t="s">
        <v>321</v>
      </c>
      <c r="D119" s="87"/>
      <c r="E119" s="25">
        <v>37500</v>
      </c>
      <c r="F119" s="25">
        <v>37500</v>
      </c>
      <c r="G119" s="25">
        <f>G120</f>
        <v>19350</v>
      </c>
      <c r="H119" s="25" t="s">
        <v>45</v>
      </c>
      <c r="I119" s="25" t="s">
        <v>45</v>
      </c>
      <c r="J119" s="25">
        <f t="shared" si="9"/>
        <v>19350</v>
      </c>
      <c r="K119" s="25">
        <f t="shared" si="8"/>
        <v>18150</v>
      </c>
      <c r="L119" s="25">
        <f t="shared" si="7"/>
        <v>18150</v>
      </c>
    </row>
    <row r="120" spans="1:12" ht="24.6" customHeight="1">
      <c r="A120" s="23" t="s">
        <v>322</v>
      </c>
      <c r="B120" s="24" t="s">
        <v>187</v>
      </c>
      <c r="C120" s="86" t="s">
        <v>323</v>
      </c>
      <c r="D120" s="87"/>
      <c r="E120" s="25">
        <v>37500</v>
      </c>
      <c r="F120" s="25">
        <v>37500</v>
      </c>
      <c r="G120" s="25">
        <f>G121</f>
        <v>19350</v>
      </c>
      <c r="H120" s="25" t="s">
        <v>45</v>
      </c>
      <c r="I120" s="25" t="s">
        <v>45</v>
      </c>
      <c r="J120" s="25">
        <f t="shared" si="9"/>
        <v>19350</v>
      </c>
      <c r="K120" s="25">
        <f t="shared" si="8"/>
        <v>18150</v>
      </c>
      <c r="L120" s="25">
        <f t="shared" si="7"/>
        <v>18150</v>
      </c>
    </row>
    <row r="121" spans="1:12" ht="24.6" customHeight="1">
      <c r="A121" s="23" t="s">
        <v>322</v>
      </c>
      <c r="B121" s="24" t="s">
        <v>187</v>
      </c>
      <c r="C121" s="86" t="s">
        <v>324</v>
      </c>
      <c r="D121" s="87"/>
      <c r="E121" s="25">
        <v>37500</v>
      </c>
      <c r="F121" s="25">
        <v>37500</v>
      </c>
      <c r="G121" s="25">
        <f>G122</f>
        <v>19350</v>
      </c>
      <c r="H121" s="25" t="s">
        <v>45</v>
      </c>
      <c r="I121" s="25" t="s">
        <v>45</v>
      </c>
      <c r="J121" s="25">
        <f t="shared" si="9"/>
        <v>19350</v>
      </c>
      <c r="K121" s="25">
        <f t="shared" si="8"/>
        <v>18150</v>
      </c>
      <c r="L121" s="25">
        <f t="shared" si="7"/>
        <v>18150</v>
      </c>
    </row>
    <row r="122" spans="1:12" ht="36.950000000000003" customHeight="1">
      <c r="A122" s="26" t="s">
        <v>193</v>
      </c>
      <c r="B122" s="27" t="s">
        <v>187</v>
      </c>
      <c r="C122" s="71" t="s">
        <v>325</v>
      </c>
      <c r="D122" s="72"/>
      <c r="E122" s="28">
        <v>37500</v>
      </c>
      <c r="F122" s="28">
        <v>37500</v>
      </c>
      <c r="G122" s="28">
        <v>19350</v>
      </c>
      <c r="H122" s="28" t="s">
        <v>45</v>
      </c>
      <c r="I122" s="28" t="s">
        <v>45</v>
      </c>
      <c r="J122" s="28">
        <f t="shared" si="9"/>
        <v>19350</v>
      </c>
      <c r="K122" s="42">
        <f t="shared" si="8"/>
        <v>18150</v>
      </c>
      <c r="L122" s="42">
        <f t="shared" si="7"/>
        <v>18150</v>
      </c>
    </row>
    <row r="123" spans="1:12">
      <c r="A123" s="23" t="s">
        <v>326</v>
      </c>
      <c r="B123" s="24" t="s">
        <v>187</v>
      </c>
      <c r="C123" s="86" t="s">
        <v>327</v>
      </c>
      <c r="D123" s="87"/>
      <c r="E123" s="25">
        <v>8985100</v>
      </c>
      <c r="F123" s="25">
        <v>8985100</v>
      </c>
      <c r="G123" s="25">
        <f>G124</f>
        <v>2707677.35</v>
      </c>
      <c r="H123" s="25" t="s">
        <v>45</v>
      </c>
      <c r="I123" s="25" t="s">
        <v>45</v>
      </c>
      <c r="J123" s="25">
        <f t="shared" si="9"/>
        <v>2707677.35</v>
      </c>
      <c r="K123" s="25">
        <f t="shared" si="8"/>
        <v>6277422.6500000004</v>
      </c>
      <c r="L123" s="25">
        <f t="shared" si="7"/>
        <v>6277422.6500000004</v>
      </c>
    </row>
    <row r="124" spans="1:12">
      <c r="A124" s="23" t="s">
        <v>328</v>
      </c>
      <c r="B124" s="24" t="s">
        <v>187</v>
      </c>
      <c r="C124" s="86" t="s">
        <v>329</v>
      </c>
      <c r="D124" s="87"/>
      <c r="E124" s="25">
        <v>8985100</v>
      </c>
      <c r="F124" s="25">
        <v>8985100</v>
      </c>
      <c r="G124" s="25">
        <f>G125+G127+G129</f>
        <v>2707677.35</v>
      </c>
      <c r="H124" s="25" t="s">
        <v>45</v>
      </c>
      <c r="I124" s="25" t="s">
        <v>45</v>
      </c>
      <c r="J124" s="25">
        <f t="shared" si="9"/>
        <v>2707677.35</v>
      </c>
      <c r="K124" s="25">
        <f t="shared" si="8"/>
        <v>6277422.6500000004</v>
      </c>
      <c r="L124" s="25">
        <f t="shared" si="7"/>
        <v>6277422.6500000004</v>
      </c>
    </row>
    <row r="125" spans="1:12">
      <c r="A125" s="23" t="s">
        <v>328</v>
      </c>
      <c r="B125" s="24" t="s">
        <v>187</v>
      </c>
      <c r="C125" s="86" t="s">
        <v>330</v>
      </c>
      <c r="D125" s="87"/>
      <c r="E125" s="25">
        <v>5235300</v>
      </c>
      <c r="F125" s="25">
        <v>5235300</v>
      </c>
      <c r="G125" s="25">
        <f>G126</f>
        <v>2707677.35</v>
      </c>
      <c r="H125" s="25" t="s">
        <v>45</v>
      </c>
      <c r="I125" s="25" t="s">
        <v>45</v>
      </c>
      <c r="J125" s="25">
        <f t="shared" si="9"/>
        <v>2707677.35</v>
      </c>
      <c r="K125" s="25">
        <f t="shared" si="8"/>
        <v>2527622.65</v>
      </c>
      <c r="L125" s="25">
        <f t="shared" si="7"/>
        <v>2527622.65</v>
      </c>
    </row>
    <row r="126" spans="1:12" ht="49.15" customHeight="1">
      <c r="A126" s="26" t="s">
        <v>331</v>
      </c>
      <c r="B126" s="27" t="s">
        <v>187</v>
      </c>
      <c r="C126" s="71" t="s">
        <v>332</v>
      </c>
      <c r="D126" s="72"/>
      <c r="E126" s="28">
        <v>5235300</v>
      </c>
      <c r="F126" s="28">
        <v>5235300</v>
      </c>
      <c r="G126" s="28">
        <v>2707677.35</v>
      </c>
      <c r="H126" s="28" t="s">
        <v>45</v>
      </c>
      <c r="I126" s="28" t="s">
        <v>45</v>
      </c>
      <c r="J126" s="28">
        <f t="shared" si="9"/>
        <v>2707677.35</v>
      </c>
      <c r="K126" s="42">
        <f t="shared" si="8"/>
        <v>2527622.65</v>
      </c>
      <c r="L126" s="42">
        <f t="shared" si="7"/>
        <v>2527622.65</v>
      </c>
    </row>
    <row r="127" spans="1:12">
      <c r="A127" s="23" t="s">
        <v>328</v>
      </c>
      <c r="B127" s="24" t="s">
        <v>187</v>
      </c>
      <c r="C127" s="86" t="s">
        <v>333</v>
      </c>
      <c r="D127" s="87"/>
      <c r="E127" s="25">
        <v>112200</v>
      </c>
      <c r="F127" s="25">
        <v>112200</v>
      </c>
      <c r="G127" s="25">
        <f>G128</f>
        <v>0</v>
      </c>
      <c r="H127" s="25" t="s">
        <v>45</v>
      </c>
      <c r="I127" s="25" t="s">
        <v>45</v>
      </c>
      <c r="J127" s="25" t="str">
        <f t="shared" si="9"/>
        <v>-</v>
      </c>
      <c r="K127" s="25">
        <f t="shared" si="8"/>
        <v>112200</v>
      </c>
      <c r="L127" s="25">
        <f t="shared" si="7"/>
        <v>112200</v>
      </c>
    </row>
    <row r="128" spans="1:12" ht="36.950000000000003" customHeight="1">
      <c r="A128" s="26" t="s">
        <v>193</v>
      </c>
      <c r="B128" s="27" t="s">
        <v>187</v>
      </c>
      <c r="C128" s="71" t="s">
        <v>334</v>
      </c>
      <c r="D128" s="72"/>
      <c r="E128" s="28">
        <v>112200</v>
      </c>
      <c r="F128" s="28">
        <v>112200</v>
      </c>
      <c r="G128" s="28">
        <v>0</v>
      </c>
      <c r="H128" s="28" t="s">
        <v>45</v>
      </c>
      <c r="I128" s="28" t="s">
        <v>45</v>
      </c>
      <c r="J128" s="28" t="str">
        <f t="shared" si="9"/>
        <v>-</v>
      </c>
      <c r="K128" s="42">
        <f t="shared" si="8"/>
        <v>112200</v>
      </c>
      <c r="L128" s="42">
        <f t="shared" si="7"/>
        <v>112200</v>
      </c>
    </row>
    <row r="129" spans="1:12">
      <c r="A129" s="23" t="s">
        <v>328</v>
      </c>
      <c r="B129" s="24" t="s">
        <v>187</v>
      </c>
      <c r="C129" s="86" t="s">
        <v>335</v>
      </c>
      <c r="D129" s="87"/>
      <c r="E129" s="25">
        <v>3637600</v>
      </c>
      <c r="F129" s="25">
        <v>3637600</v>
      </c>
      <c r="G129" s="25">
        <f>G130</f>
        <v>0</v>
      </c>
      <c r="H129" s="25" t="s">
        <v>45</v>
      </c>
      <c r="I129" s="25" t="s">
        <v>45</v>
      </c>
      <c r="J129" s="25" t="str">
        <f t="shared" si="9"/>
        <v>-</v>
      </c>
      <c r="K129" s="25">
        <f t="shared" si="8"/>
        <v>3637600</v>
      </c>
      <c r="L129" s="25">
        <f t="shared" si="7"/>
        <v>3637600</v>
      </c>
    </row>
    <row r="130" spans="1:12" ht="36.950000000000003" customHeight="1">
      <c r="A130" s="26" t="s">
        <v>216</v>
      </c>
      <c r="B130" s="27" t="s">
        <v>187</v>
      </c>
      <c r="C130" s="71" t="s">
        <v>336</v>
      </c>
      <c r="D130" s="72"/>
      <c r="E130" s="28">
        <v>3637600</v>
      </c>
      <c r="F130" s="28">
        <v>3637600</v>
      </c>
      <c r="G130" s="28">
        <v>0</v>
      </c>
      <c r="H130" s="28" t="s">
        <v>45</v>
      </c>
      <c r="I130" s="28" t="s">
        <v>45</v>
      </c>
      <c r="J130" s="28" t="str">
        <f t="shared" si="9"/>
        <v>-</v>
      </c>
      <c r="K130" s="42">
        <f t="shared" si="8"/>
        <v>3637600</v>
      </c>
      <c r="L130" s="42">
        <f t="shared" si="7"/>
        <v>3637600</v>
      </c>
    </row>
    <row r="131" spans="1:12">
      <c r="A131" s="23" t="s">
        <v>337</v>
      </c>
      <c r="B131" s="24" t="s">
        <v>187</v>
      </c>
      <c r="C131" s="86" t="s">
        <v>338</v>
      </c>
      <c r="D131" s="87"/>
      <c r="E131" s="25">
        <v>195800</v>
      </c>
      <c r="F131" s="25">
        <v>195800</v>
      </c>
      <c r="G131" s="25">
        <f>G132</f>
        <v>96666.25</v>
      </c>
      <c r="H131" s="25" t="s">
        <v>45</v>
      </c>
      <c r="I131" s="25" t="s">
        <v>45</v>
      </c>
      <c r="J131" s="25">
        <f t="shared" si="9"/>
        <v>96666.25</v>
      </c>
      <c r="K131" s="25">
        <f t="shared" si="8"/>
        <v>99133.75</v>
      </c>
      <c r="L131" s="25">
        <f t="shared" si="7"/>
        <v>99133.75</v>
      </c>
    </row>
    <row r="132" spans="1:12">
      <c r="A132" s="23" t="s">
        <v>339</v>
      </c>
      <c r="B132" s="24" t="s">
        <v>187</v>
      </c>
      <c r="C132" s="86" t="s">
        <v>340</v>
      </c>
      <c r="D132" s="87"/>
      <c r="E132" s="25">
        <v>195800</v>
      </c>
      <c r="F132" s="25">
        <v>195800</v>
      </c>
      <c r="G132" s="25">
        <f>G133</f>
        <v>96666.25</v>
      </c>
      <c r="H132" s="25" t="s">
        <v>45</v>
      </c>
      <c r="I132" s="25" t="s">
        <v>45</v>
      </c>
      <c r="J132" s="25">
        <f t="shared" si="9"/>
        <v>96666.25</v>
      </c>
      <c r="K132" s="25">
        <f t="shared" si="8"/>
        <v>99133.75</v>
      </c>
      <c r="L132" s="25">
        <f t="shared" si="7"/>
        <v>99133.75</v>
      </c>
    </row>
    <row r="133" spans="1:12">
      <c r="A133" s="23" t="s">
        <v>339</v>
      </c>
      <c r="B133" s="24" t="s">
        <v>187</v>
      </c>
      <c r="C133" s="86" t="s">
        <v>341</v>
      </c>
      <c r="D133" s="87"/>
      <c r="E133" s="25">
        <v>195800</v>
      </c>
      <c r="F133" s="25">
        <v>195800</v>
      </c>
      <c r="G133" s="25">
        <f>G134</f>
        <v>96666.25</v>
      </c>
      <c r="H133" s="25" t="s">
        <v>45</v>
      </c>
      <c r="I133" s="25" t="s">
        <v>45</v>
      </c>
      <c r="J133" s="25">
        <f t="shared" si="9"/>
        <v>96666.25</v>
      </c>
      <c r="K133" s="25">
        <f t="shared" si="8"/>
        <v>99133.75</v>
      </c>
      <c r="L133" s="25">
        <f t="shared" si="7"/>
        <v>99133.75</v>
      </c>
    </row>
    <row r="134" spans="1:12" ht="36.950000000000003" customHeight="1">
      <c r="A134" s="26" t="s">
        <v>342</v>
      </c>
      <c r="B134" s="27" t="s">
        <v>187</v>
      </c>
      <c r="C134" s="71" t="s">
        <v>343</v>
      </c>
      <c r="D134" s="72"/>
      <c r="E134" s="28">
        <v>195800</v>
      </c>
      <c r="F134" s="28">
        <v>195800</v>
      </c>
      <c r="G134" s="28">
        <v>96666.25</v>
      </c>
      <c r="H134" s="28" t="s">
        <v>45</v>
      </c>
      <c r="I134" s="28" t="s">
        <v>45</v>
      </c>
      <c r="J134" s="28">
        <f t="shared" si="9"/>
        <v>96666.25</v>
      </c>
      <c r="K134" s="42">
        <f t="shared" si="8"/>
        <v>99133.75</v>
      </c>
      <c r="L134" s="42">
        <f t="shared" ref="L134:L138" si="10">F134-G134</f>
        <v>99133.75</v>
      </c>
    </row>
    <row r="135" spans="1:12">
      <c r="A135" s="23" t="s">
        <v>344</v>
      </c>
      <c r="B135" s="24" t="s">
        <v>187</v>
      </c>
      <c r="C135" s="86" t="s">
        <v>345</v>
      </c>
      <c r="D135" s="87"/>
      <c r="E135" s="25">
        <v>50000</v>
      </c>
      <c r="F135" s="25">
        <v>50000</v>
      </c>
      <c r="G135" s="25">
        <f>G136</f>
        <v>9550</v>
      </c>
      <c r="H135" s="25" t="s">
        <v>45</v>
      </c>
      <c r="I135" s="25" t="s">
        <v>45</v>
      </c>
      <c r="J135" s="25">
        <f t="shared" si="9"/>
        <v>9550</v>
      </c>
      <c r="K135" s="25">
        <f t="shared" si="8"/>
        <v>40450</v>
      </c>
      <c r="L135" s="25">
        <f t="shared" si="10"/>
        <v>40450</v>
      </c>
    </row>
    <row r="136" spans="1:12">
      <c r="A136" s="23" t="s">
        <v>346</v>
      </c>
      <c r="B136" s="24" t="s">
        <v>187</v>
      </c>
      <c r="C136" s="86" t="s">
        <v>347</v>
      </c>
      <c r="D136" s="87"/>
      <c r="E136" s="25">
        <v>50000</v>
      </c>
      <c r="F136" s="25">
        <v>50000</v>
      </c>
      <c r="G136" s="25">
        <f>G137</f>
        <v>9550</v>
      </c>
      <c r="H136" s="25" t="s">
        <v>45</v>
      </c>
      <c r="I136" s="25" t="s">
        <v>45</v>
      </c>
      <c r="J136" s="25">
        <f t="shared" si="9"/>
        <v>9550</v>
      </c>
      <c r="K136" s="25">
        <f t="shared" si="8"/>
        <v>40450</v>
      </c>
      <c r="L136" s="25">
        <f t="shared" si="10"/>
        <v>40450</v>
      </c>
    </row>
    <row r="137" spans="1:12">
      <c r="A137" s="23" t="s">
        <v>346</v>
      </c>
      <c r="B137" s="24" t="s">
        <v>187</v>
      </c>
      <c r="C137" s="86" t="s">
        <v>348</v>
      </c>
      <c r="D137" s="87"/>
      <c r="E137" s="25">
        <v>50000</v>
      </c>
      <c r="F137" s="25">
        <v>50000</v>
      </c>
      <c r="G137" s="25">
        <f>G138</f>
        <v>9550</v>
      </c>
      <c r="H137" s="25" t="s">
        <v>45</v>
      </c>
      <c r="I137" s="25" t="s">
        <v>45</v>
      </c>
      <c r="J137" s="25">
        <f t="shared" si="9"/>
        <v>9550</v>
      </c>
      <c r="K137" s="25">
        <f t="shared" si="8"/>
        <v>40450</v>
      </c>
      <c r="L137" s="25">
        <f t="shared" si="10"/>
        <v>40450</v>
      </c>
    </row>
    <row r="138" spans="1:12" ht="36.950000000000003" customHeight="1">
      <c r="A138" s="26" t="s">
        <v>193</v>
      </c>
      <c r="B138" s="27" t="s">
        <v>187</v>
      </c>
      <c r="C138" s="71" t="s">
        <v>349</v>
      </c>
      <c r="D138" s="72"/>
      <c r="E138" s="28">
        <v>50000</v>
      </c>
      <c r="F138" s="28">
        <v>50000</v>
      </c>
      <c r="G138" s="28">
        <v>9550</v>
      </c>
      <c r="H138" s="28" t="s">
        <v>45</v>
      </c>
      <c r="I138" s="28" t="s">
        <v>45</v>
      </c>
      <c r="J138" s="28">
        <f t="shared" si="9"/>
        <v>9550</v>
      </c>
      <c r="K138" s="42">
        <f t="shared" si="8"/>
        <v>40450</v>
      </c>
      <c r="L138" s="42">
        <f t="shared" si="10"/>
        <v>40450</v>
      </c>
    </row>
    <row r="139" spans="1:12" ht="24.6" customHeight="1">
      <c r="A139" s="23" t="s">
        <v>350</v>
      </c>
      <c r="B139" s="24" t="s">
        <v>351</v>
      </c>
      <c r="C139" s="86" t="s">
        <v>46</v>
      </c>
      <c r="D139" s="87"/>
      <c r="E139" s="25" t="s">
        <v>46</v>
      </c>
      <c r="F139" s="25" t="s">
        <v>46</v>
      </c>
      <c r="G139" s="25">
        <f>Доходы!F21-Расходы!G13</f>
        <v>872440.62999999896</v>
      </c>
      <c r="H139" s="25" t="s">
        <v>45</v>
      </c>
      <c r="I139" s="25">
        <v>1723200</v>
      </c>
      <c r="J139" s="25">
        <f t="shared" ref="J139" si="11">IF(IF(G139="-",0,G139)+IF(H139="-",0,H139)+IF(I139="-",0,I139)=0,"-",IF(G139="-",0,G139)+IF(H139="-",0,H139)+IF(I139="-",0,I139))</f>
        <v>2595640.629999999</v>
      </c>
      <c r="K139" s="25" t="s">
        <v>46</v>
      </c>
      <c r="L139" s="25" t="s">
        <v>46</v>
      </c>
    </row>
  </sheetData>
  <mergeCells count="141">
    <mergeCell ref="C139:D139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  <mergeCell ref="C13:D13"/>
    <mergeCell ref="C14:D14"/>
    <mergeCell ref="C15:D15"/>
    <mergeCell ref="C16:D16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opLeftCell="A7" workbookViewId="0">
      <selection activeCell="E30" sqref="E30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4" width="19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00" t="s">
        <v>352</v>
      </c>
      <c r="B1" s="100"/>
      <c r="C1" s="100"/>
      <c r="D1" s="100"/>
      <c r="E1" s="100"/>
      <c r="F1" s="100"/>
      <c r="G1" s="100"/>
      <c r="H1" s="100"/>
      <c r="I1" s="100"/>
    </row>
    <row r="2" spans="1:9" ht="13.15" customHeight="1">
      <c r="A2" s="49" t="s">
        <v>353</v>
      </c>
      <c r="B2" s="49"/>
      <c r="C2" s="49"/>
      <c r="D2" s="49"/>
      <c r="E2" s="49"/>
      <c r="F2" s="49"/>
      <c r="G2" s="49"/>
      <c r="H2" s="49"/>
      <c r="I2" s="49"/>
    </row>
    <row r="3" spans="1:9" ht="9" customHeight="1">
      <c r="A3" s="32"/>
      <c r="B3" s="35"/>
      <c r="C3" s="3"/>
      <c r="D3" s="33"/>
      <c r="E3" s="33"/>
      <c r="F3" s="33"/>
      <c r="G3" s="33"/>
      <c r="H3" s="33"/>
      <c r="I3" s="3"/>
    </row>
    <row r="4" spans="1:9" ht="12.75" customHeight="1">
      <c r="A4" s="51" t="s">
        <v>27</v>
      </c>
      <c r="B4" s="54" t="s">
        <v>28</v>
      </c>
      <c r="C4" s="64" t="s">
        <v>354</v>
      </c>
      <c r="D4" s="63" t="s">
        <v>30</v>
      </c>
      <c r="E4" s="101" t="s">
        <v>31</v>
      </c>
      <c r="F4" s="102"/>
      <c r="G4" s="102"/>
      <c r="H4" s="103"/>
      <c r="I4" s="73" t="s">
        <v>32</v>
      </c>
    </row>
    <row r="5" spans="1:9" ht="12.75" customHeight="1">
      <c r="A5" s="52"/>
      <c r="B5" s="55"/>
      <c r="C5" s="66"/>
      <c r="D5" s="61"/>
      <c r="E5" s="60" t="s">
        <v>33</v>
      </c>
      <c r="F5" s="60" t="s">
        <v>34</v>
      </c>
      <c r="G5" s="60" t="s">
        <v>35</v>
      </c>
      <c r="H5" s="76" t="s">
        <v>36</v>
      </c>
      <c r="I5" s="74"/>
    </row>
    <row r="6" spans="1:9" ht="12.75" customHeight="1">
      <c r="A6" s="52"/>
      <c r="B6" s="55"/>
      <c r="C6" s="66"/>
      <c r="D6" s="61"/>
      <c r="E6" s="61"/>
      <c r="F6" s="79"/>
      <c r="G6" s="79"/>
      <c r="H6" s="77"/>
      <c r="I6" s="74"/>
    </row>
    <row r="7" spans="1:9" ht="12.75" customHeight="1">
      <c r="A7" s="52"/>
      <c r="B7" s="55"/>
      <c r="C7" s="66"/>
      <c r="D7" s="61"/>
      <c r="E7" s="61"/>
      <c r="F7" s="79"/>
      <c r="G7" s="79"/>
      <c r="H7" s="77"/>
      <c r="I7" s="74"/>
    </row>
    <row r="8" spans="1:9" ht="12.75" customHeight="1">
      <c r="A8" s="52"/>
      <c r="B8" s="55"/>
      <c r="C8" s="66"/>
      <c r="D8" s="61"/>
      <c r="E8" s="61"/>
      <c r="F8" s="79"/>
      <c r="G8" s="79"/>
      <c r="H8" s="77"/>
      <c r="I8" s="74"/>
    </row>
    <row r="9" spans="1:9" ht="12.75" customHeight="1">
      <c r="A9" s="52"/>
      <c r="B9" s="55"/>
      <c r="C9" s="66"/>
      <c r="D9" s="61"/>
      <c r="E9" s="61"/>
      <c r="F9" s="79"/>
      <c r="G9" s="79"/>
      <c r="H9" s="77"/>
      <c r="I9" s="74"/>
    </row>
    <row r="10" spans="1:9" ht="12.75" customHeight="1">
      <c r="A10" s="53"/>
      <c r="B10" s="56"/>
      <c r="C10" s="68"/>
      <c r="D10" s="62"/>
      <c r="E10" s="62"/>
      <c r="F10" s="80"/>
      <c r="G10" s="80"/>
      <c r="H10" s="78"/>
      <c r="I10" s="75"/>
    </row>
    <row r="11" spans="1:9" ht="13.5" customHeight="1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4.6" customHeight="1">
      <c r="A12" s="23" t="s">
        <v>355</v>
      </c>
      <c r="B12" s="24" t="s">
        <v>356</v>
      </c>
      <c r="C12" s="24" t="s">
        <v>46</v>
      </c>
      <c r="D12" s="25">
        <v>4083300</v>
      </c>
      <c r="E12" s="25">
        <f>FIO</f>
        <v>-872440.63000000082</v>
      </c>
      <c r="F12" s="25" t="s">
        <v>45</v>
      </c>
      <c r="G12" s="25">
        <v>-1723200</v>
      </c>
      <c r="H12" s="25">
        <f>IF(IF(OR(E12="-",E12="x"),0,E12)+IF(OR(F12="-",F12="x"),0,F12)+IF(OR(G12="-",G12="x"),0,G12)=0,"-",IF(OR(E12="-",E12="x"),0,E12)+IF(OR(F12="-",F12="x"),0,F12)+IF(OR(G12="-",G12="x"),0,G12))</f>
        <v>-2595640.6300000008</v>
      </c>
      <c r="I12" s="25">
        <f>D12-H12</f>
        <v>6678940.6300000008</v>
      </c>
    </row>
    <row r="13" spans="1:9">
      <c r="A13" s="26" t="s">
        <v>357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>
      <c r="A14" s="23" t="s">
        <v>358</v>
      </c>
      <c r="B14" s="24" t="s">
        <v>359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>
      <c r="A15" s="26" t="s">
        <v>360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361</v>
      </c>
      <c r="B16" s="24" t="s">
        <v>362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>
      <c r="A17" s="26" t="s">
        <v>360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363</v>
      </c>
      <c r="B18" s="24" t="s">
        <v>364</v>
      </c>
      <c r="C18" s="24"/>
      <c r="D18" s="25">
        <v>4083300</v>
      </c>
      <c r="E18" s="25" t="s">
        <v>46</v>
      </c>
      <c r="F18" s="25" t="s">
        <v>45</v>
      </c>
      <c r="G18" s="25">
        <v>-1723200</v>
      </c>
      <c r="H18" s="25">
        <f t="shared" ref="H18:H28" si="0">IF(IF(OR(E18="-",E18="x"),0,E18)+IF(OR(F18="-",F18="x"),0,F18)+IF(OR(G18="-",G18="x"),0,G18)=0,"-",IF(OR(E18="-",E18="x"),0,E18)+IF(OR(F18="-",F18="x"),0,F18)+IF(OR(G18="-",G18="x"),0,G18))</f>
        <v>-1723200</v>
      </c>
      <c r="I18" s="25" t="s">
        <v>45</v>
      </c>
    </row>
    <row r="19" spans="1:9">
      <c r="A19" s="23" t="s">
        <v>365</v>
      </c>
      <c r="B19" s="24" t="s">
        <v>366</v>
      </c>
      <c r="C19" s="24"/>
      <c r="D19" s="25">
        <v>-41618400</v>
      </c>
      <c r="E19" s="25" t="s">
        <v>46</v>
      </c>
      <c r="F19" s="25" t="s">
        <v>45</v>
      </c>
      <c r="G19" s="25">
        <v>-1723200</v>
      </c>
      <c r="H19" s="25">
        <f t="shared" si="0"/>
        <v>-1723200</v>
      </c>
      <c r="I19" s="25" t="s">
        <v>46</v>
      </c>
    </row>
    <row r="20" spans="1:9" ht="24.6" customHeight="1">
      <c r="A20" s="23" t="s">
        <v>367</v>
      </c>
      <c r="B20" s="24" t="s">
        <v>366</v>
      </c>
      <c r="C20" s="24" t="s">
        <v>368</v>
      </c>
      <c r="D20" s="25">
        <v>-41618400</v>
      </c>
      <c r="E20" s="25" t="s">
        <v>46</v>
      </c>
      <c r="F20" s="25" t="s">
        <v>45</v>
      </c>
      <c r="G20" s="25" t="s">
        <v>45</v>
      </c>
      <c r="H20" s="25" t="str">
        <f t="shared" si="0"/>
        <v>-</v>
      </c>
      <c r="I20" s="25" t="s">
        <v>46</v>
      </c>
    </row>
    <row r="21" spans="1:9" ht="24.6" customHeight="1">
      <c r="A21" s="26" t="s">
        <v>369</v>
      </c>
      <c r="B21" s="27" t="s">
        <v>366</v>
      </c>
      <c r="C21" s="27" t="s">
        <v>370</v>
      </c>
      <c r="D21" s="28">
        <v>-41618400</v>
      </c>
      <c r="E21" s="28" t="s">
        <v>46</v>
      </c>
      <c r="F21" s="28" t="s">
        <v>45</v>
      </c>
      <c r="G21" s="28" t="s">
        <v>45</v>
      </c>
      <c r="H21" s="28" t="str">
        <f t="shared" si="0"/>
        <v>-</v>
      </c>
      <c r="I21" s="28" t="s">
        <v>46</v>
      </c>
    </row>
    <row r="22" spans="1:9">
      <c r="A22" s="23" t="s">
        <v>371</v>
      </c>
      <c r="B22" s="24" t="s">
        <v>372</v>
      </c>
      <c r="C22" s="24"/>
      <c r="D22" s="25">
        <v>45701700</v>
      </c>
      <c r="E22" s="25" t="s">
        <v>46</v>
      </c>
      <c r="F22" s="25" t="s">
        <v>45</v>
      </c>
      <c r="G22" s="25" t="s">
        <v>45</v>
      </c>
      <c r="H22" s="25" t="str">
        <f t="shared" si="0"/>
        <v>-</v>
      </c>
      <c r="I22" s="25" t="s">
        <v>46</v>
      </c>
    </row>
    <row r="23" spans="1:9" ht="24.6" customHeight="1">
      <c r="A23" s="23" t="s">
        <v>367</v>
      </c>
      <c r="B23" s="24" t="s">
        <v>372</v>
      </c>
      <c r="C23" s="24" t="s">
        <v>368</v>
      </c>
      <c r="D23" s="25">
        <v>45701700</v>
      </c>
      <c r="E23" s="25" t="s">
        <v>46</v>
      </c>
      <c r="F23" s="25" t="s">
        <v>45</v>
      </c>
      <c r="G23" s="25" t="s">
        <v>45</v>
      </c>
      <c r="H23" s="25" t="str">
        <f t="shared" si="0"/>
        <v>-</v>
      </c>
      <c r="I23" s="25" t="s">
        <v>46</v>
      </c>
    </row>
    <row r="24" spans="1:9" ht="24.6" customHeight="1">
      <c r="A24" s="26" t="s">
        <v>373</v>
      </c>
      <c r="B24" s="27" t="s">
        <v>372</v>
      </c>
      <c r="C24" s="27" t="s">
        <v>374</v>
      </c>
      <c r="D24" s="28">
        <v>45701700</v>
      </c>
      <c r="E24" s="28" t="s">
        <v>46</v>
      </c>
      <c r="F24" s="28" t="s">
        <v>45</v>
      </c>
      <c r="G24" s="28" t="s">
        <v>45</v>
      </c>
      <c r="H24" s="28" t="str">
        <f t="shared" si="0"/>
        <v>-</v>
      </c>
      <c r="I24" s="28" t="s">
        <v>46</v>
      </c>
    </row>
    <row r="25" spans="1:9">
      <c r="A25" s="23" t="s">
        <v>375</v>
      </c>
      <c r="B25" s="24" t="s">
        <v>376</v>
      </c>
      <c r="C25" s="24" t="s">
        <v>46</v>
      </c>
      <c r="D25" s="25" t="s">
        <v>46</v>
      </c>
      <c r="E25" s="25">
        <f>E26</f>
        <v>-872440.63000000082</v>
      </c>
      <c r="F25" s="25" t="s">
        <v>45</v>
      </c>
      <c r="G25" s="25" t="s">
        <v>45</v>
      </c>
      <c r="H25" s="25">
        <f t="shared" si="0"/>
        <v>-872440.63000000082</v>
      </c>
      <c r="I25" s="25" t="s">
        <v>46</v>
      </c>
    </row>
    <row r="26" spans="1:9" ht="36.950000000000003" customHeight="1">
      <c r="A26" s="26" t="s">
        <v>377</v>
      </c>
      <c r="B26" s="27" t="s">
        <v>378</v>
      </c>
      <c r="C26" s="27" t="s">
        <v>46</v>
      </c>
      <c r="D26" s="28" t="s">
        <v>46</v>
      </c>
      <c r="E26" s="28">
        <f>E27+E28</f>
        <v>-872440.63000000082</v>
      </c>
      <c r="F26" s="28" t="s">
        <v>45</v>
      </c>
      <c r="G26" s="28" t="s">
        <v>46</v>
      </c>
      <c r="H26" s="28">
        <f t="shared" si="0"/>
        <v>-872440.63000000082</v>
      </c>
      <c r="I26" s="28" t="s">
        <v>46</v>
      </c>
    </row>
    <row r="27" spans="1:9" ht="36.950000000000003" customHeight="1">
      <c r="A27" s="26" t="s">
        <v>379</v>
      </c>
      <c r="B27" s="27" t="s">
        <v>380</v>
      </c>
      <c r="C27" s="27" t="s">
        <v>46</v>
      </c>
      <c r="D27" s="28" t="s">
        <v>46</v>
      </c>
      <c r="E27" s="28">
        <v>-10922079.98</v>
      </c>
      <c r="F27" s="28" t="s">
        <v>46</v>
      </c>
      <c r="G27" s="28" t="s">
        <v>46</v>
      </c>
      <c r="H27" s="28">
        <f t="shared" si="0"/>
        <v>-10922079.98</v>
      </c>
      <c r="I27" s="28" t="s">
        <v>46</v>
      </c>
    </row>
    <row r="28" spans="1:9" ht="24.6" customHeight="1">
      <c r="A28" s="26" t="s">
        <v>381</v>
      </c>
      <c r="B28" s="27" t="s">
        <v>382</v>
      </c>
      <c r="C28" s="27" t="s">
        <v>46</v>
      </c>
      <c r="D28" s="28" t="s">
        <v>46</v>
      </c>
      <c r="E28" s="28">
        <v>10049639.35</v>
      </c>
      <c r="F28" s="28" t="s">
        <v>45</v>
      </c>
      <c r="G28" s="28" t="s">
        <v>46</v>
      </c>
      <c r="H28" s="28">
        <f t="shared" si="0"/>
        <v>10049639.35</v>
      </c>
      <c r="I28" s="28" t="s">
        <v>46</v>
      </c>
    </row>
    <row r="29" spans="1:9" ht="24.6" customHeight="1">
      <c r="A29" s="26" t="s">
        <v>383</v>
      </c>
      <c r="B29" s="27" t="s">
        <v>384</v>
      </c>
      <c r="C29" s="27" t="s">
        <v>46</v>
      </c>
      <c r="D29" s="28" t="s">
        <v>46</v>
      </c>
      <c r="E29" s="28" t="s">
        <v>46</v>
      </c>
      <c r="F29" s="28" t="s">
        <v>45</v>
      </c>
      <c r="G29" s="28" t="s">
        <v>45</v>
      </c>
      <c r="H29" s="28" t="str">
        <f t="shared" ref="H29:H31" si="1">IF(IF(OR(E29="-",E29="x"),0,E29)+IF(OR(F29="-",F29="x"),0,F29)+IF(OR(G29="-",G29="x"),0,G29)=0,"-",IF(OR(E29="-",E29="x"),0,E29)+IF(OR(F29="-",F29="x"),0,F29)+IF(OR(G29="-",G29="x"),0,G29))</f>
        <v>-</v>
      </c>
      <c r="I29" s="28" t="s">
        <v>46</v>
      </c>
    </row>
    <row r="30" spans="1:9" ht="24.6" customHeight="1">
      <c r="A30" s="26" t="s">
        <v>385</v>
      </c>
      <c r="B30" s="27" t="s">
        <v>386</v>
      </c>
      <c r="C30" s="27" t="s">
        <v>46</v>
      </c>
      <c r="D30" s="28" t="s">
        <v>46</v>
      </c>
      <c r="E30" s="28" t="s">
        <v>46</v>
      </c>
      <c r="F30" s="28" t="s">
        <v>45</v>
      </c>
      <c r="G30" s="28" t="s">
        <v>45</v>
      </c>
      <c r="H30" s="28" t="str">
        <f t="shared" si="1"/>
        <v>-</v>
      </c>
      <c r="I30" s="28" t="s">
        <v>46</v>
      </c>
    </row>
    <row r="31" spans="1:9">
      <c r="A31" s="26" t="s">
        <v>387</v>
      </c>
      <c r="B31" s="27" t="s">
        <v>388</v>
      </c>
      <c r="C31" s="27" t="s">
        <v>46</v>
      </c>
      <c r="D31" s="28" t="s">
        <v>46</v>
      </c>
      <c r="E31" s="28" t="s">
        <v>46</v>
      </c>
      <c r="F31" s="28" t="s">
        <v>45</v>
      </c>
      <c r="G31" s="28" t="s">
        <v>45</v>
      </c>
      <c r="H31" s="28" t="str">
        <f t="shared" si="1"/>
        <v>-</v>
      </c>
      <c r="I31" s="28" t="s">
        <v>46</v>
      </c>
    </row>
    <row r="32" spans="1:9" ht="12.75" customHeight="1">
      <c r="A32" s="36"/>
      <c r="B32" s="37"/>
      <c r="C32" s="37"/>
      <c r="D32" s="38"/>
      <c r="E32" s="38"/>
      <c r="F32" s="38"/>
      <c r="G32" s="38"/>
      <c r="H32" s="38"/>
      <c r="I32" s="38"/>
    </row>
    <row r="33" spans="1:9">
      <c r="A33" s="44" t="s">
        <v>410</v>
      </c>
      <c r="C33" s="44" t="s">
        <v>411</v>
      </c>
      <c r="D33" s="105" t="s">
        <v>412</v>
      </c>
      <c r="E33" s="105"/>
      <c r="F33" s="45" t="s">
        <v>413</v>
      </c>
      <c r="G33" s="44"/>
    </row>
    <row r="34" spans="1:9" ht="32.25" customHeight="1">
      <c r="A34" s="46" t="s">
        <v>414</v>
      </c>
      <c r="B34" s="47" t="s">
        <v>415</v>
      </c>
      <c r="C34" s="9"/>
      <c r="D34" s="50"/>
      <c r="E34" s="50"/>
      <c r="F34" s="50"/>
      <c r="G34" s="50"/>
      <c r="H34" s="50"/>
      <c r="I34" s="50"/>
    </row>
    <row r="35" spans="1:9" ht="12.75" customHeight="1">
      <c r="D35" s="1"/>
      <c r="E35" s="1"/>
      <c r="F35" s="1"/>
      <c r="G35" s="33"/>
      <c r="H35" s="50"/>
      <c r="I35" s="50"/>
    </row>
    <row r="36" spans="1:9" ht="9.9499999999999993" customHeight="1">
      <c r="D36" s="8"/>
      <c r="E36" s="8"/>
      <c r="F36" s="48"/>
      <c r="G36" s="33"/>
      <c r="H36" s="104"/>
      <c r="I36" s="104"/>
    </row>
    <row r="37" spans="1:9" ht="9.9499999999999993" customHeight="1">
      <c r="A37" s="46" t="s">
        <v>416</v>
      </c>
      <c r="B37" s="8"/>
      <c r="C37" s="8"/>
      <c r="D37" s="39"/>
      <c r="E37" s="39"/>
      <c r="F37" s="39"/>
      <c r="G37" s="39"/>
      <c r="H37" s="39"/>
      <c r="I37" s="39"/>
    </row>
  </sheetData>
  <mergeCells count="16">
    <mergeCell ref="H36:I36"/>
    <mergeCell ref="H35:I35"/>
    <mergeCell ref="D34:I34"/>
    <mergeCell ref="D33:E33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4" stopIfTrue="1" operator="equal">
      <formula>0</formula>
    </cfRule>
  </conditionalFormatting>
  <conditionalFormatting sqref="H13:I13 H15:I17">
    <cfRule type="cellIs" priority="3" stopIfTrue="1" operator="equal">
      <formula>0</formula>
    </cfRule>
  </conditionalFormatting>
  <conditionalFormatting sqref="H13:I13 H15:I17">
    <cfRule type="cellIs" priority="2" stopIfTrue="1" operator="equal">
      <formula>0</formula>
    </cfRule>
  </conditionalFormatting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389</v>
      </c>
      <c r="B1" t="s">
        <v>38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393</v>
      </c>
    </row>
    <row r="4" spans="1:2">
      <c r="A4" t="s">
        <v>394</v>
      </c>
      <c r="B4" t="s">
        <v>356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37</v>
      </c>
    </row>
    <row r="7" spans="1:2">
      <c r="A7" t="s">
        <v>398</v>
      </c>
      <c r="B7" t="s">
        <v>13</v>
      </c>
    </row>
    <row r="8" spans="1:2">
      <c r="A8" t="s">
        <v>399</v>
      </c>
      <c r="B8" t="s">
        <v>9</v>
      </c>
    </row>
    <row r="9" spans="1:2">
      <c r="A9" t="s">
        <v>400</v>
      </c>
      <c r="B9" t="s">
        <v>401</v>
      </c>
    </row>
    <row r="10" spans="1:2">
      <c r="A10" t="s">
        <v>402</v>
      </c>
      <c r="B10" t="s">
        <v>12</v>
      </c>
    </row>
    <row r="11" spans="1:2">
      <c r="A11" t="s">
        <v>403</v>
      </c>
      <c r="B11" t="s">
        <v>404</v>
      </c>
    </row>
    <row r="12" spans="1:2">
      <c r="A12" t="s">
        <v>405</v>
      </c>
      <c r="B12" t="s">
        <v>12</v>
      </c>
    </row>
    <row r="13" spans="1:2">
      <c r="A13" t="s">
        <v>406</v>
      </c>
      <c r="B13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2020-09-01T07:24:17Z</cp:lastPrinted>
  <dcterms:created xsi:type="dcterms:W3CDTF">2020-09-01T07:06:02Z</dcterms:created>
  <dcterms:modified xsi:type="dcterms:W3CDTF">2020-09-24T11:51:03Z</dcterms:modified>
</cp:coreProperties>
</file>